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NC Consulting LLC\Documents\BCWA Working\BCWA Watershed Plan Working\MSD Master Spreadsheets\"/>
    </mc:Choice>
  </mc:AlternateContent>
  <xr:revisionPtr revIDLastSave="0" documentId="13_ncr:1_{1ABB1B2D-4FF3-4193-B6CF-E8D4CD290205}" xr6:coauthVersionLast="45" xr6:coauthVersionMax="45" xr10:uidLastSave="{00000000-0000-0000-0000-000000000000}"/>
  <bookViews>
    <workbookView xWindow="-110" yWindow="-110" windowWidth="19420" windowHeight="10420" firstSheet="1" activeTab="1" xr2:uid="{00000000-000D-0000-FFFF-FFFF00000000}"/>
  </bookViews>
  <sheets>
    <sheet name="Site 45 Sample Location" sheetId="1" r:id="rId1"/>
    <sheet name="2000-2019 Data" sheetId="2" r:id="rId2"/>
    <sheet name="Total Reservoir Inflow" sheetId="3" r:id="rId3"/>
    <sheet name="Loading Estimates" sheetId="4" r:id="rId4"/>
    <sheet name="TMAL TP" sheetId="5" r:id="rId5"/>
    <sheet name="Sheet1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2" i="2" l="1"/>
  <c r="S82" i="2"/>
  <c r="R82" i="2"/>
  <c r="Q82" i="2"/>
  <c r="P82" i="2"/>
  <c r="O82" i="2"/>
  <c r="N82" i="2"/>
  <c r="O81" i="2"/>
  <c r="F35" i="2"/>
  <c r="E35" i="2"/>
  <c r="D35" i="2"/>
  <c r="C35" i="2"/>
  <c r="B35" i="2"/>
  <c r="F34" i="2"/>
  <c r="E34" i="2"/>
  <c r="D34" i="2"/>
  <c r="C34" i="2"/>
  <c r="B34" i="2"/>
  <c r="F28" i="2"/>
  <c r="E28" i="2"/>
  <c r="D28" i="2"/>
  <c r="C28" i="2"/>
  <c r="B28" i="2"/>
  <c r="F27" i="2"/>
  <c r="E27" i="2"/>
  <c r="D27" i="2"/>
  <c r="C27" i="2"/>
  <c r="B27" i="2"/>
  <c r="F24" i="2"/>
  <c r="E24" i="2"/>
  <c r="D24" i="2"/>
  <c r="C24" i="2"/>
  <c r="B24" i="2"/>
  <c r="F22" i="2"/>
  <c r="E22" i="2"/>
  <c r="D22" i="2"/>
  <c r="C22" i="2"/>
  <c r="B22" i="2"/>
  <c r="B70" i="4" l="1"/>
  <c r="T81" i="2" l="1"/>
  <c r="S81" i="2"/>
  <c r="R81" i="2"/>
  <c r="P81" i="2"/>
  <c r="Q81" i="2"/>
  <c r="N81" i="2"/>
  <c r="AC97" i="2"/>
  <c r="AB97" i="2"/>
  <c r="T80" i="2" l="1"/>
  <c r="S80" i="2"/>
  <c r="R80" i="2"/>
  <c r="Q80" i="2"/>
  <c r="P80" i="2"/>
  <c r="O80" i="2"/>
  <c r="N80" i="2"/>
  <c r="F23" i="2"/>
  <c r="E23" i="2"/>
  <c r="D23" i="2"/>
  <c r="F29" i="2"/>
  <c r="F30" i="2"/>
  <c r="F31" i="2"/>
  <c r="F32" i="2"/>
  <c r="F33" i="2"/>
  <c r="E29" i="2"/>
  <c r="E30" i="2"/>
  <c r="E31" i="2"/>
  <c r="E32" i="2"/>
  <c r="E33" i="2"/>
  <c r="D29" i="2"/>
  <c r="D30" i="2"/>
  <c r="D31" i="2"/>
  <c r="D32" i="2"/>
  <c r="D33" i="2"/>
  <c r="C29" i="2"/>
  <c r="C30" i="2"/>
  <c r="C31" i="2"/>
  <c r="C32" i="2"/>
  <c r="C33" i="2"/>
  <c r="C23" i="2"/>
  <c r="B29" i="2"/>
  <c r="B30" i="2"/>
  <c r="B31" i="2"/>
  <c r="B32" i="2"/>
  <c r="B33" i="2"/>
  <c r="B23" i="2"/>
  <c r="H79" i="2" l="1"/>
  <c r="H78" i="2"/>
  <c r="T79" i="2"/>
  <c r="S79" i="2"/>
  <c r="R79" i="2"/>
  <c r="Q79" i="2"/>
  <c r="P79" i="2"/>
  <c r="O79" i="2"/>
  <c r="N79" i="2"/>
  <c r="T78" i="2" l="1"/>
  <c r="S78" i="2"/>
  <c r="R78" i="2"/>
  <c r="D70" i="4"/>
  <c r="T85" i="2"/>
  <c r="R85" i="2"/>
  <c r="P85" i="2"/>
  <c r="Q85" i="2"/>
  <c r="T77" i="2"/>
  <c r="T76" i="2"/>
  <c r="Q78" i="2"/>
  <c r="P78" i="2"/>
  <c r="O78" i="2"/>
  <c r="N78" i="2"/>
  <c r="S77" i="2" l="1"/>
  <c r="R77" i="2"/>
  <c r="Q77" i="2"/>
  <c r="P77" i="2"/>
  <c r="O77" i="2"/>
  <c r="N77" i="2"/>
  <c r="S76" i="2"/>
  <c r="R76" i="2"/>
  <c r="Q76" i="2"/>
  <c r="S75" i="2"/>
  <c r="P76" i="2"/>
  <c r="O76" i="2"/>
  <c r="H77" i="2"/>
  <c r="H76" i="2"/>
  <c r="H75" i="2"/>
  <c r="J75" i="2" s="1"/>
  <c r="IB21" i="2"/>
  <c r="C72" i="2"/>
  <c r="AD47" i="4" l="1"/>
  <c r="O47" i="4"/>
  <c r="Z49" i="4"/>
  <c r="K49" i="4"/>
  <c r="C4" i="5"/>
  <c r="O42" i="4"/>
  <c r="O44" i="4"/>
  <c r="B63" i="4" s="1"/>
  <c r="AD44" i="4"/>
  <c r="C63" i="4" s="1"/>
  <c r="C70" i="4" s="1"/>
  <c r="AD41" i="4"/>
  <c r="O41" i="4"/>
  <c r="B366" i="6" l="1"/>
  <c r="AD38" i="4"/>
  <c r="O38" i="4"/>
  <c r="AD36" i="4" l="1"/>
  <c r="O36" i="4"/>
  <c r="D3" i="5" l="1"/>
  <c r="O33" i="4" l="1"/>
  <c r="O30" i="4"/>
  <c r="O27" i="4"/>
  <c r="O24" i="4"/>
  <c r="O21" i="4"/>
  <c r="O18" i="4"/>
  <c r="O15" i="4"/>
  <c r="O12" i="4"/>
  <c r="O9" i="4"/>
  <c r="O6" i="4"/>
  <c r="O3" i="4"/>
  <c r="O8" i="4"/>
  <c r="AD8" i="4"/>
  <c r="AD20" i="4" l="1"/>
  <c r="O20" i="4"/>
  <c r="O23" i="4"/>
  <c r="AD23" i="4"/>
  <c r="O14" i="4"/>
  <c r="AD14" i="4"/>
  <c r="AD17" i="4"/>
  <c r="O17" i="4"/>
  <c r="AD11" i="4"/>
  <c r="O11" i="4"/>
  <c r="O5" i="4"/>
  <c r="AD5" i="4"/>
  <c r="O26" i="4"/>
  <c r="AD26" i="4"/>
  <c r="O29" i="4" l="1"/>
  <c r="AD29" i="4"/>
  <c r="O32" i="4" l="1"/>
  <c r="AD32" i="4"/>
  <c r="AD35" i="4" l="1"/>
  <c r="O35" i="4"/>
  <c r="N76" i="2" l="1"/>
  <c r="T86" i="2"/>
</calcChain>
</file>

<file path=xl/sharedStrings.xml><?xml version="1.0" encoding="utf-8"?>
<sst xmlns="http://schemas.openxmlformats.org/spreadsheetml/2006/main" count="234" uniqueCount="111">
  <si>
    <t>BCWA Site 45</t>
  </si>
  <si>
    <t>Below Reservoir, in plunge pool below weir and ditch diversion</t>
  </si>
  <si>
    <t>Weir = 50'</t>
  </si>
  <si>
    <t>flow staff installed</t>
  </si>
  <si>
    <t>Parameter</t>
  </si>
  <si>
    <t>Site 45</t>
  </si>
  <si>
    <t>Fecal Coliforms, colonies per 100 ml</t>
  </si>
  <si>
    <t>Total ammonia-nitrogen, ug/L</t>
  </si>
  <si>
    <t>Nitrate-nitrogen, ug/L</t>
  </si>
  <si>
    <t>Dissolved Oxygen, mg/L</t>
  </si>
  <si>
    <t>pH</t>
  </si>
  <si>
    <t>Soluble Reactive Phosphorus (SRP), ppb</t>
  </si>
  <si>
    <t>Total Dissolved Phosphorus (TDP), ppb</t>
  </si>
  <si>
    <t>Total Particulate Phosphorus (TPP), ppb</t>
  </si>
  <si>
    <t>Total Phosphorus (Total P), ppb</t>
  </si>
  <si>
    <t>Total Suspended Solids, mg/L</t>
  </si>
  <si>
    <t>-</t>
  </si>
  <si>
    <t>--</t>
  </si>
  <si>
    <t>Specific Conductance us/cm</t>
  </si>
  <si>
    <t>E. coli cts/100 ml</t>
  </si>
  <si>
    <r>
      <t xml:space="preserve">Temperature, </t>
    </r>
    <r>
      <rPr>
        <vertAlign val="superscript"/>
        <sz val="10"/>
        <rFont val="Times New Roman"/>
        <family val="1"/>
      </rPr>
      <t>o</t>
    </r>
    <r>
      <rPr>
        <sz val="10"/>
        <rFont val="Times New Roman"/>
        <family val="1"/>
      </rPr>
      <t>C</t>
    </r>
  </si>
  <si>
    <t>Lower Bear Creek Discharge, m3/s</t>
  </si>
  <si>
    <t>Site 45 Discharge, cfs</t>
  </si>
  <si>
    <t>Water Year</t>
  </si>
  <si>
    <t>Year</t>
  </si>
  <si>
    <t>Computed Inflow</t>
  </si>
  <si>
    <t>Outflow</t>
  </si>
  <si>
    <t>Bear Creek</t>
  </si>
  <si>
    <t>Turkey Creek</t>
  </si>
  <si>
    <t>Ungaged</t>
  </si>
  <si>
    <t>Precipitation</t>
  </si>
  <si>
    <t>Jim Saunder Predictions</t>
  </si>
  <si>
    <t>USGS Predictions</t>
  </si>
  <si>
    <t>Avg</t>
  </si>
  <si>
    <t>Median</t>
  </si>
  <si>
    <t>Max</t>
  </si>
  <si>
    <t>Site 45 Loading</t>
  </si>
  <si>
    <t>year</t>
  </si>
  <si>
    <t>TP ug/l</t>
  </si>
  <si>
    <t>TP Pounds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</si>
  <si>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</si>
  <si>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</si>
  <si>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</si>
  <si>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</si>
  <si>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</si>
  <si>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</si>
  <si>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</si>
  <si>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</si>
  <si>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</si>
  <si>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</si>
  <si>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</si>
  <si>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</si>
  <si>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Flow Ac-Ft/month</t>
  </si>
  <si>
    <t>Total Phosphorus</t>
  </si>
  <si>
    <t>Annual Total</t>
  </si>
  <si>
    <t>Nitrate-Nitrogen</t>
  </si>
  <si>
    <t>Nitrate ug/l</t>
  </si>
  <si>
    <t>Nitrate pounds</t>
  </si>
  <si>
    <t>Flow Ac-Ft/month (Sheridan)</t>
  </si>
  <si>
    <t>Total Phosphorus Pounds/Year</t>
  </si>
  <si>
    <t>Nitrate Pounds/Year</t>
  </si>
  <si>
    <t>Average</t>
  </si>
  <si>
    <t>Source</t>
  </si>
  <si>
    <t>Average Conc (ug/l)</t>
  </si>
  <si>
    <t>Kg/yr</t>
  </si>
  <si>
    <t>Pounds/Year</t>
  </si>
  <si>
    <t>Barr Load</t>
  </si>
  <si>
    <t>Milton</t>
  </si>
  <si>
    <t>% of Total Load</t>
  </si>
  <si>
    <t>32-80</t>
  </si>
  <si>
    <t>SD</t>
  </si>
  <si>
    <t>Min</t>
  </si>
  <si>
    <t>Total TMAL TP Target</t>
  </si>
  <si>
    <t>Total TP TMAL Load</t>
  </si>
  <si>
    <t>BCWA Bear Creek Site 45</t>
  </si>
  <si>
    <t>Model Bear Creek Site 45</t>
  </si>
  <si>
    <t>Site 45 Discharge (ac-ft/yr)</t>
  </si>
  <si>
    <t>Sheridan (ac-ft/yr)</t>
  </si>
  <si>
    <t>Total Reservoir Inflow (Ac-Ft/Yr)</t>
  </si>
  <si>
    <t>Flow ac-ft/yr</t>
  </si>
  <si>
    <t>Total Nitrogen, ug/L</t>
  </si>
  <si>
    <t>Total Nitrogen Pounds/year</t>
  </si>
  <si>
    <t>E. coli cts/100 ml (Geo Mean)</t>
  </si>
  <si>
    <t>GM FC</t>
  </si>
  <si>
    <t>Fecal Coliforms, colonies per 100 ml (Geo Mean)</t>
  </si>
  <si>
    <t>Geo-mean</t>
  </si>
  <si>
    <t xml:space="preserve">site 45 </t>
  </si>
  <si>
    <t>J-F</t>
  </si>
  <si>
    <t>M-A</t>
  </si>
  <si>
    <t>M-J</t>
  </si>
  <si>
    <t>J-A</t>
  </si>
  <si>
    <t>S-O</t>
  </si>
  <si>
    <t>N-D</t>
  </si>
  <si>
    <t>Annual</t>
  </si>
  <si>
    <t>BCWA Site 45 E. Coli Geometric mean cts/100ml</t>
  </si>
  <si>
    <t>2004-2014</t>
  </si>
  <si>
    <t>E. coli (MPN/100 mL)</t>
  </si>
  <si>
    <t>LBCWG</t>
  </si>
  <si>
    <t>LBCW Site BCL5 E. coli (MPN/100ml)</t>
  </si>
  <si>
    <t>Total Nitrogen, ug/l</t>
  </si>
  <si>
    <t>Soluble Reactive Phosphorus (SRP), ug/l</t>
  </si>
  <si>
    <t>Total Dissolved Phosphorus (TDP), ug/l</t>
  </si>
  <si>
    <t>Total Particulate Phosphorus (TPP), ug/l</t>
  </si>
  <si>
    <t>Total Phosphorus (Total P), ug/l</t>
  </si>
  <si>
    <t>2000-2016</t>
  </si>
  <si>
    <t>E. Coli</t>
  </si>
  <si>
    <t>DATE</t>
  </si>
  <si>
    <t>Colonies</t>
  </si>
  <si>
    <t>SITE 45</t>
  </si>
  <si>
    <t>Site 90</t>
  </si>
  <si>
    <t>Geomean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</si>
</sst>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.000"/>
    <numFmt numFmtId="165" formatCode="0.0"/>
    <numFmt numFmtId="166" formatCode="[$-409]d\-mmm;@"/>
    <numFmt numFmtId="167" formatCode="0_)"/>
    <numFmt numFmtId="168" formatCode="_(* #,##0_);_(* \(#,##0\);_(* &quot;-&quot;??_);_(@_)"/>
    <numFmt numFmtId="169" formatCode="[$-409]d\-mmm\-yy;@"/>
    <numFmt numFmtId="170" formatCode="#,##0.0"/>
  </numFmts>
  <fonts count="28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0"/>
      <name val="Arial"/>
      <family val="2"/>
    </font>
    <font>
      <b/>
      <sz val="10"/>
      <name val="Times New Roman"/>
      <family val="1"/>
    </font>
    <font>
      <sz val="12"/>
      <color theme="1"/>
      <name val="Times New Roman"/>
      <family val="1"/>
    </font>
    <font>
      <sz val="10"/>
      <name val="Times New Roman"/>
      <family val="1"/>
    </font>
    <font>
      <b/>
      <sz val="10"/>
      <color theme="1"/>
      <name val="Times New Roman"/>
      <family val="1"/>
    </font>
    <font>
      <vertAlign val="superscript"/>
      <sz val="10"/>
      <name val="Times New Roman"/>
      <family val="1"/>
    </font>
    <font>
      <sz val="10"/>
      <color indexed="8"/>
      <name val="Arial"/>
      <family val="2"/>
    </font>
    <font>
      <sz val="10"/>
      <color indexed="8"/>
      <name val="Times New Roman"/>
      <family val="1"/>
    </font>
    <font>
      <b/>
      <sz val="8"/>
      <name val="Arial"/>
      <family val="2"/>
    </font>
    <font>
      <b/>
      <sz val="12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1"/>
      <color theme="1"/>
      <name val="Trebuchet MS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b/>
      <sz val="12"/>
      <color rgb="FFC00000"/>
      <name val="Times New Roman"/>
      <family val="1"/>
    </font>
    <font>
      <sz val="11"/>
      <color rgb="FF006100"/>
      <name val="Calibri"/>
      <family val="2"/>
      <scheme val="minor"/>
    </font>
    <font>
      <sz val="11"/>
      <name val="Times New Roman"/>
      <family val="1"/>
    </font>
    <font>
      <b/>
      <sz val="12"/>
      <color rgb="FFFF0000"/>
      <name val="Times New Roman"/>
      <family val="1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4682B4"/>
      </left>
      <right style="thin">
        <color rgb="FF000000"/>
      </right>
      <top style="medium">
        <color rgb="FF4682B4"/>
      </top>
      <bottom style="thin">
        <color rgb="FF000000"/>
      </bottom>
      <diagonal/>
    </border>
    <border>
      <left style="medium">
        <color rgb="FF4682B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4682B4"/>
      </left>
      <right style="thin">
        <color rgb="FF000000"/>
      </right>
      <top style="thin">
        <color rgb="FF000000"/>
      </top>
      <bottom style="medium">
        <color rgb="FF4682B4"/>
      </bottom>
      <diagonal/>
    </border>
    <border>
      <left style="thin">
        <color rgb="FF000000"/>
      </left>
      <right style="medium">
        <color rgb="FF808080"/>
      </right>
      <top style="medium">
        <color rgb="FF4682B4"/>
      </top>
      <bottom style="thin">
        <color rgb="FF000000"/>
      </bottom>
      <diagonal/>
    </border>
    <border>
      <left style="thin">
        <color rgb="FF000000"/>
      </left>
      <right style="medium">
        <color rgb="FF80808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808080"/>
      </right>
      <top style="thin">
        <color rgb="FF000000"/>
      </top>
      <bottom style="medium">
        <color rgb="FF4682B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0" fontId="8" fillId="0" borderId="0"/>
    <xf numFmtId="43" fontId="12" fillId="0" borderId="0" applyFont="0" applyFill="0" applyBorder="0" applyAlignment="0" applyProtection="0"/>
    <xf numFmtId="0" fontId="21" fillId="7" borderId="0" applyNumberFormat="0" applyBorder="0" applyAlignment="0" applyProtection="0"/>
    <xf numFmtId="0" fontId="15" fillId="0" borderId="0"/>
    <xf numFmtId="0" fontId="12" fillId="0" borderId="0"/>
    <xf numFmtId="0" fontId="15" fillId="0" borderId="0"/>
  </cellStyleXfs>
  <cellXfs count="348">
    <xf numFmtId="0" fontId="0" fillId="0" borderId="0" xfId="0"/>
    <xf numFmtId="0" fontId="1" fillId="0" borderId="0" xfId="0" applyFont="1"/>
    <xf numFmtId="0" fontId="5" fillId="0" borderId="1" xfId="0" applyFont="1" applyBorder="1"/>
    <xf numFmtId="0" fontId="5" fillId="0" borderId="1" xfId="0" applyFont="1" applyBorder="1" applyAlignment="1"/>
    <xf numFmtId="0" fontId="1" fillId="0" borderId="1" xfId="0" applyFont="1" applyBorder="1"/>
    <xf numFmtId="166" fontId="6" fillId="3" borderId="1" xfId="0" applyNumberFormat="1" applyFont="1" applyFill="1" applyBorder="1"/>
    <xf numFmtId="166" fontId="3" fillId="0" borderId="1" xfId="0" applyNumberFormat="1" applyFont="1" applyBorder="1"/>
    <xf numFmtId="165" fontId="5" fillId="0" borderId="1" xfId="0" applyNumberFormat="1" applyFont="1" applyFill="1" applyBorder="1" applyAlignment="1">
      <alignment horizontal="center"/>
    </xf>
    <xf numFmtId="165" fontId="5" fillId="0" borderId="1" xfId="0" applyNumberFormat="1" applyFont="1" applyFill="1" applyBorder="1"/>
    <xf numFmtId="166" fontId="3" fillId="3" borderId="1" xfId="0" applyNumberFormat="1" applyFont="1" applyFill="1" applyBorder="1"/>
    <xf numFmtId="166" fontId="3" fillId="3" borderId="1" xfId="0" applyNumberFormat="1" applyFont="1" applyFill="1" applyBorder="1" applyAlignment="1">
      <alignment horizontal="center"/>
    </xf>
    <xf numFmtId="164" fontId="1" fillId="3" borderId="1" xfId="0" applyNumberFormat="1" applyFont="1" applyFill="1" applyBorder="1" applyAlignment="1">
      <alignment horizontal="center"/>
    </xf>
    <xf numFmtId="165" fontId="5" fillId="3" borderId="1" xfId="0" applyNumberFormat="1" applyFont="1" applyFill="1" applyBorder="1" applyAlignment="1">
      <alignment horizontal="center"/>
    </xf>
    <xf numFmtId="167" fontId="1" fillId="3" borderId="1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/>
    <xf numFmtId="1" fontId="5" fillId="3" borderId="1" xfId="0" applyNumberFormat="1" applyFont="1" applyFill="1" applyBorder="1" applyAlignment="1">
      <alignment horizontal="right"/>
    </xf>
    <xf numFmtId="165" fontId="1" fillId="3" borderId="1" xfId="0" applyNumberFormat="1" applyFont="1" applyFill="1" applyBorder="1" applyAlignment="1">
      <alignment horizontal="center"/>
    </xf>
    <xf numFmtId="2" fontId="1" fillId="3" borderId="1" xfId="0" applyNumberFormat="1" applyFont="1" applyFill="1" applyBorder="1" applyAlignment="1">
      <alignment horizontal="center"/>
    </xf>
    <xf numFmtId="1" fontId="1" fillId="3" borderId="3" xfId="0" applyNumberFormat="1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center"/>
    </xf>
    <xf numFmtId="3" fontId="1" fillId="3" borderId="3" xfId="0" applyNumberFormat="1" applyFont="1" applyFill="1" applyBorder="1" applyAlignment="1">
      <alignment horizontal="center"/>
    </xf>
    <xf numFmtId="3" fontId="1" fillId="3" borderId="1" xfId="0" applyNumberFormat="1" applyFont="1" applyFill="1" applyBorder="1" applyAlignment="1">
      <alignment horizontal="center"/>
    </xf>
    <xf numFmtId="165" fontId="5" fillId="3" borderId="1" xfId="0" quotePrefix="1" applyNumberFormat="1" applyFont="1" applyFill="1" applyBorder="1" applyAlignment="1">
      <alignment horizontal="right"/>
    </xf>
    <xf numFmtId="165" fontId="5" fillId="3" borderId="1" xfId="0" applyNumberFormat="1" applyFont="1" applyFill="1" applyBorder="1"/>
    <xf numFmtId="165" fontId="5" fillId="3" borderId="1" xfId="0" quotePrefix="1" applyNumberFormat="1" applyFont="1" applyFill="1" applyBorder="1" applyAlignment="1">
      <alignment horizontal="center"/>
    </xf>
    <xf numFmtId="165" fontId="5" fillId="3" borderId="3" xfId="0" applyNumberFormat="1" applyFont="1" applyFill="1" applyBorder="1" applyAlignment="1">
      <alignment horizontal="center"/>
    </xf>
    <xf numFmtId="166" fontId="3" fillId="3" borderId="4" xfId="0" applyNumberFormat="1" applyFont="1" applyFill="1" applyBorder="1"/>
    <xf numFmtId="164" fontId="1" fillId="3" borderId="4" xfId="0" applyNumberFormat="1" applyFont="1" applyFill="1" applyBorder="1" applyAlignment="1">
      <alignment horizontal="center"/>
    </xf>
    <xf numFmtId="165" fontId="5" fillId="3" borderId="4" xfId="0" applyNumberFormat="1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4" xfId="0" applyFont="1" applyFill="1" applyBorder="1"/>
    <xf numFmtId="1" fontId="5" fillId="3" borderId="4" xfId="0" applyNumberFormat="1" applyFont="1" applyFill="1" applyBorder="1" applyAlignment="1">
      <alignment horizontal="right"/>
    </xf>
    <xf numFmtId="165" fontId="1" fillId="3" borderId="4" xfId="0" applyNumberFormat="1" applyFont="1" applyFill="1" applyBorder="1" applyAlignment="1">
      <alignment horizontal="center"/>
    </xf>
    <xf numFmtId="2" fontId="1" fillId="3" borderId="4" xfId="0" applyNumberFormat="1" applyFont="1" applyFill="1" applyBorder="1" applyAlignment="1">
      <alignment horizontal="center"/>
    </xf>
    <xf numFmtId="167" fontId="5" fillId="3" borderId="4" xfId="0" applyNumberFormat="1" applyFont="1" applyFill="1" applyBorder="1" applyAlignment="1" applyProtection="1">
      <alignment horizontal="center"/>
    </xf>
    <xf numFmtId="3" fontId="1" fillId="3" borderId="4" xfId="0" applyNumberFormat="1" applyFont="1" applyFill="1" applyBorder="1" applyAlignment="1">
      <alignment horizontal="center"/>
    </xf>
    <xf numFmtId="165" fontId="1" fillId="0" borderId="1" xfId="0" applyNumberFormat="1" applyFont="1" applyFill="1" applyBorder="1"/>
    <xf numFmtId="165" fontId="1" fillId="0" borderId="1" xfId="0" applyNumberFormat="1" applyFont="1" applyFill="1" applyBorder="1" applyAlignment="1">
      <alignment horizontal="right"/>
    </xf>
    <xf numFmtId="167" fontId="1" fillId="0" borderId="1" xfId="0" applyNumberFormat="1" applyFont="1" applyFill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65" fontId="5" fillId="0" borderId="1" xfId="0" quotePrefix="1" applyNumberFormat="1" applyFont="1" applyBorder="1" applyAlignment="1">
      <alignment horizontal="right"/>
    </xf>
    <xf numFmtId="1" fontId="5" fillId="3" borderId="1" xfId="0" applyNumberFormat="1" applyFont="1" applyFill="1" applyBorder="1" applyAlignment="1">
      <alignment horizontal="center"/>
    </xf>
    <xf numFmtId="2" fontId="1" fillId="0" borderId="1" xfId="0" applyNumberFormat="1" applyFont="1" applyFill="1" applyBorder="1"/>
    <xf numFmtId="1" fontId="1" fillId="0" borderId="1" xfId="0" applyNumberFormat="1" applyFont="1" applyFill="1" applyBorder="1"/>
    <xf numFmtId="1" fontId="5" fillId="3" borderId="1" xfId="0" applyNumberFormat="1" applyFont="1" applyFill="1" applyBorder="1"/>
    <xf numFmtId="165" fontId="1" fillId="0" borderId="1" xfId="0" quotePrefix="1" applyNumberFormat="1" applyFont="1" applyFill="1" applyBorder="1" applyAlignment="1">
      <alignment horizontal="right"/>
    </xf>
    <xf numFmtId="164" fontId="1" fillId="3" borderId="3" xfId="0" applyNumberFormat="1" applyFont="1" applyFill="1" applyBorder="1" applyAlignment="1">
      <alignment horizontal="left"/>
    </xf>
    <xf numFmtId="164" fontId="1" fillId="3" borderId="1" xfId="0" applyNumberFormat="1" applyFont="1" applyFill="1" applyBorder="1" applyAlignment="1">
      <alignment horizontal="left"/>
    </xf>
    <xf numFmtId="0" fontId="1" fillId="3" borderId="1" xfId="0" applyFont="1" applyFill="1" applyBorder="1" applyAlignment="1">
      <alignment horizontal="left"/>
    </xf>
    <xf numFmtId="164" fontId="1" fillId="0" borderId="1" xfId="0" applyNumberFormat="1" applyFont="1" applyBorder="1"/>
    <xf numFmtId="164" fontId="1" fillId="3" borderId="1" xfId="0" applyNumberFormat="1" applyFont="1" applyFill="1" applyBorder="1"/>
    <xf numFmtId="165" fontId="1" fillId="3" borderId="1" xfId="0" applyNumberFormat="1" applyFont="1" applyFill="1" applyBorder="1" applyAlignment="1">
      <alignment horizontal="left"/>
    </xf>
    <xf numFmtId="165" fontId="1" fillId="0" borderId="1" xfId="0" applyNumberFormat="1" applyFont="1" applyBorder="1"/>
    <xf numFmtId="165" fontId="1" fillId="0" borderId="1" xfId="0" applyNumberFormat="1" applyFont="1" applyBorder="1" applyAlignment="1">
      <alignment horizontal="right"/>
    </xf>
    <xf numFmtId="165" fontId="1" fillId="3" borderId="1" xfId="0" applyNumberFormat="1" applyFont="1" applyFill="1" applyBorder="1" applyAlignment="1">
      <alignment horizontal="right"/>
    </xf>
    <xf numFmtId="165" fontId="1" fillId="3" borderId="3" xfId="0" applyNumberFormat="1" applyFont="1" applyFill="1" applyBorder="1" applyAlignment="1">
      <alignment horizontal="left"/>
    </xf>
    <xf numFmtId="167" fontId="1" fillId="3" borderId="1" xfId="0" applyNumberFormat="1" applyFont="1" applyFill="1" applyBorder="1" applyAlignment="1">
      <alignment horizontal="right"/>
    </xf>
    <xf numFmtId="0" fontId="1" fillId="3" borderId="3" xfId="0" applyFont="1" applyFill="1" applyBorder="1" applyAlignment="1">
      <alignment horizontal="left"/>
    </xf>
    <xf numFmtId="0" fontId="1" fillId="0" borderId="1" xfId="0" applyFont="1" applyBorder="1" applyAlignment="1">
      <alignment horizontal="right"/>
    </xf>
    <xf numFmtId="165" fontId="1" fillId="3" borderId="1" xfId="0" applyNumberFormat="1" applyFont="1" applyFill="1" applyBorder="1"/>
    <xf numFmtId="2" fontId="1" fillId="3" borderId="3" xfId="0" applyNumberFormat="1" applyFont="1" applyFill="1" applyBorder="1" applyAlignment="1">
      <alignment horizontal="left"/>
    </xf>
    <xf numFmtId="2" fontId="1" fillId="3" borderId="1" xfId="0" applyNumberFormat="1" applyFont="1" applyFill="1" applyBorder="1" applyAlignment="1">
      <alignment horizontal="left"/>
    </xf>
    <xf numFmtId="2" fontId="1" fillId="0" borderId="1" xfId="0" applyNumberFormat="1" applyFont="1" applyBorder="1" applyAlignment="1">
      <alignment horizontal="right"/>
    </xf>
    <xf numFmtId="2" fontId="1" fillId="0" borderId="1" xfId="0" applyNumberFormat="1" applyFont="1" applyBorder="1"/>
    <xf numFmtId="2" fontId="5" fillId="0" borderId="1" xfId="0" applyNumberFormat="1" applyFont="1" applyFill="1" applyBorder="1"/>
    <xf numFmtId="1" fontId="1" fillId="0" borderId="1" xfId="0" applyNumberFormat="1" applyFont="1" applyBorder="1"/>
    <xf numFmtId="1" fontId="1" fillId="3" borderId="1" xfId="0" applyNumberFormat="1" applyFont="1" applyFill="1" applyBorder="1"/>
    <xf numFmtId="0" fontId="1" fillId="3" borderId="0" xfId="0" applyFont="1" applyFill="1" applyAlignment="1">
      <alignment horizontal="left"/>
    </xf>
    <xf numFmtId="1" fontId="1" fillId="0" borderId="1" xfId="0" applyNumberFormat="1" applyFont="1" applyBorder="1" applyAlignment="1">
      <alignment horizontal="right"/>
    </xf>
    <xf numFmtId="165" fontId="1" fillId="0" borderId="1" xfId="0" quotePrefix="1" applyNumberFormat="1" applyFont="1" applyBorder="1" applyAlignment="1">
      <alignment horizontal="right"/>
    </xf>
    <xf numFmtId="165" fontId="1" fillId="3" borderId="1" xfId="0" quotePrefix="1" applyNumberFormat="1" applyFont="1" applyFill="1" applyBorder="1" applyAlignment="1">
      <alignment horizontal="right"/>
    </xf>
    <xf numFmtId="165" fontId="5" fillId="3" borderId="1" xfId="0" applyNumberFormat="1" applyFont="1" applyFill="1" applyBorder="1" applyProtection="1"/>
    <xf numFmtId="165" fontId="5" fillId="3" borderId="1" xfId="0" applyNumberFormat="1" applyFont="1" applyFill="1" applyBorder="1" applyAlignment="1" applyProtection="1">
      <alignment horizontal="center"/>
    </xf>
    <xf numFmtId="165" fontId="5" fillId="3" borderId="1" xfId="0" applyNumberFormat="1" applyFont="1" applyFill="1" applyBorder="1" applyAlignment="1">
      <alignment horizontal="right"/>
    </xf>
    <xf numFmtId="2" fontId="1" fillId="3" borderId="1" xfId="0" applyNumberFormat="1" applyFont="1" applyFill="1" applyBorder="1"/>
    <xf numFmtId="165" fontId="5" fillId="0" borderId="1" xfId="0" applyNumberFormat="1" applyFont="1" applyBorder="1" applyAlignment="1" applyProtection="1">
      <alignment horizontal="center"/>
    </xf>
    <xf numFmtId="165" fontId="1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65" fontId="5" fillId="0" borderId="1" xfId="0" quotePrefix="1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6" fontId="5" fillId="0" borderId="1" xfId="0" applyNumberFormat="1" applyFont="1" applyBorder="1" applyAlignment="1" applyProtection="1">
      <alignment horizontal="center"/>
    </xf>
    <xf numFmtId="166" fontId="5" fillId="0" borderId="1" xfId="0" applyNumberFormat="1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166" fontId="5" fillId="3" borderId="1" xfId="0" applyNumberFormat="1" applyFont="1" applyFill="1" applyBorder="1" applyAlignment="1" applyProtection="1">
      <alignment horizontal="center"/>
    </xf>
    <xf numFmtId="166" fontId="5" fillId="3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center" vertical="top" wrapText="1"/>
    </xf>
    <xf numFmtId="2" fontId="5" fillId="3" borderId="1" xfId="0" applyNumberFormat="1" applyFont="1" applyFill="1" applyBorder="1" applyAlignment="1" applyProtection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1" xfId="0" applyNumberFormat="1" applyFont="1" applyFill="1" applyBorder="1" applyAlignment="1">
      <alignment horizontal="center"/>
    </xf>
    <xf numFmtId="165" fontId="3" fillId="3" borderId="1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1" fontId="3" fillId="3" borderId="1" xfId="0" applyNumberFormat="1" applyFont="1" applyFill="1" applyBorder="1" applyAlignment="1">
      <alignment horizontal="center"/>
    </xf>
    <xf numFmtId="0" fontId="9" fillId="3" borderId="1" xfId="1" applyFont="1" applyFill="1" applyBorder="1" applyAlignment="1">
      <alignment horizontal="center"/>
    </xf>
    <xf numFmtId="166" fontId="3" fillId="0" borderId="1" xfId="0" applyNumberFormat="1" applyFont="1" applyFill="1" applyBorder="1" applyAlignment="1"/>
    <xf numFmtId="166" fontId="3" fillId="0" borderId="1" xfId="0" applyNumberFormat="1" applyFont="1" applyFill="1" applyBorder="1" applyAlignment="1" applyProtection="1"/>
    <xf numFmtId="0" fontId="1" fillId="0" borderId="1" xfId="0" applyFont="1" applyBorder="1" applyAlignment="1"/>
    <xf numFmtId="0" fontId="5" fillId="0" borderId="1" xfId="0" applyFont="1" applyBorder="1" applyAlignment="1">
      <alignment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Fill="1" applyBorder="1" applyAlignment="1"/>
    <xf numFmtId="0" fontId="5" fillId="0" borderId="1" xfId="0" applyNumberFormat="1" applyFont="1" applyFill="1" applyBorder="1" applyAlignment="1"/>
    <xf numFmtId="165" fontId="5" fillId="0" borderId="1" xfId="0" applyNumberFormat="1" applyFont="1" applyFill="1" applyBorder="1" applyAlignment="1"/>
    <xf numFmtId="1" fontId="1" fillId="0" borderId="1" xfId="0" applyNumberFormat="1" applyFont="1" applyBorder="1" applyAlignment="1"/>
    <xf numFmtId="0" fontId="5" fillId="0" borderId="1" xfId="0" applyNumberFormat="1" applyFont="1" applyBorder="1" applyAlignment="1"/>
    <xf numFmtId="1" fontId="5" fillId="0" borderId="1" xfId="0" applyNumberFormat="1" applyFont="1" applyBorder="1" applyAlignment="1"/>
    <xf numFmtId="0" fontId="9" fillId="0" borderId="1" xfId="1" applyFont="1" applyFill="1" applyBorder="1" applyAlignment="1"/>
    <xf numFmtId="2" fontId="5" fillId="3" borderId="1" xfId="0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vertical="top" wrapText="1"/>
    </xf>
    <xf numFmtId="0" fontId="0" fillId="0" borderId="7" xfId="0" applyBorder="1" applyAlignment="1">
      <alignment horizontal="left" wrapText="1"/>
    </xf>
    <xf numFmtId="3" fontId="0" fillId="0" borderId="1" xfId="0" applyNumberFormat="1" applyBorder="1"/>
    <xf numFmtId="0" fontId="0" fillId="0" borderId="6" xfId="0" applyBorder="1" applyAlignment="1">
      <alignment horizontal="left" wrapText="1"/>
    </xf>
    <xf numFmtId="0" fontId="2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right" vertical="top"/>
    </xf>
    <xf numFmtId="0" fontId="5" fillId="0" borderId="0" xfId="0" applyFont="1" applyBorder="1" applyAlignment="1"/>
    <xf numFmtId="165" fontId="1" fillId="3" borderId="0" xfId="0" applyNumberFormat="1" applyFont="1" applyFill="1" applyBorder="1" applyAlignment="1">
      <alignment horizontal="left"/>
    </xf>
    <xf numFmtId="0" fontId="1" fillId="3" borderId="0" xfId="0" applyFont="1" applyFill="1" applyBorder="1" applyAlignment="1">
      <alignment horizontal="left"/>
    </xf>
    <xf numFmtId="165" fontId="1" fillId="0" borderId="0" xfId="0" applyNumberFormat="1" applyFont="1" applyBorder="1"/>
    <xf numFmtId="165" fontId="5" fillId="3" borderId="0" xfId="0" applyNumberFormat="1" applyFont="1" applyFill="1" applyBorder="1" applyAlignment="1">
      <alignment horizontal="center"/>
    </xf>
    <xf numFmtId="165" fontId="1" fillId="0" borderId="0" xfId="0" applyNumberFormat="1" applyFont="1" applyFill="1" applyBorder="1"/>
    <xf numFmtId="165" fontId="1" fillId="3" borderId="0" xfId="0" applyNumberFormat="1" applyFont="1" applyFill="1" applyBorder="1"/>
    <xf numFmtId="165" fontId="5" fillId="0" borderId="0" xfId="0" applyNumberFormat="1" applyFont="1" applyBorder="1" applyAlignment="1">
      <alignment horizontal="center"/>
    </xf>
    <xf numFmtId="0" fontId="5" fillId="3" borderId="0" xfId="0" applyNumberFormat="1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1" fontId="5" fillId="3" borderId="0" xfId="0" applyNumberFormat="1" applyFont="1" applyFill="1" applyBorder="1" applyAlignment="1">
      <alignment horizontal="center"/>
    </xf>
    <xf numFmtId="165" fontId="3" fillId="3" borderId="0" xfId="0" applyNumberFormat="1" applyFont="1" applyFill="1" applyBorder="1" applyAlignment="1">
      <alignment horizontal="center"/>
    </xf>
    <xf numFmtId="0" fontId="5" fillId="0" borderId="0" xfId="0" applyNumberFormat="1" applyFont="1" applyBorder="1" applyAlignment="1"/>
    <xf numFmtId="1" fontId="5" fillId="0" borderId="0" xfId="0" applyNumberFormat="1" applyFont="1" applyBorder="1" applyAlignment="1"/>
    <xf numFmtId="0" fontId="5" fillId="0" borderId="0" xfId="0" applyFont="1" applyFill="1" applyBorder="1" applyAlignment="1"/>
    <xf numFmtId="0" fontId="1" fillId="0" borderId="0" xfId="0" applyFont="1" applyBorder="1" applyAlignment="1"/>
    <xf numFmtId="0" fontId="1" fillId="3" borderId="0" xfId="0" applyFont="1" applyFill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1" fontId="13" fillId="0" borderId="1" xfId="0" applyNumberFormat="1" applyFont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0" fontId="0" fillId="3" borderId="0" xfId="0" applyFill="1"/>
    <xf numFmtId="3" fontId="14" fillId="0" borderId="1" xfId="0" applyNumberFormat="1" applyFont="1" applyBorder="1" applyAlignment="1">
      <alignment horizontal="center"/>
    </xf>
    <xf numFmtId="165" fontId="0" fillId="0" borderId="1" xfId="0" applyNumberFormat="1" applyBorder="1"/>
    <xf numFmtId="0" fontId="0" fillId="0" borderId="1" xfId="0" applyBorder="1"/>
    <xf numFmtId="1" fontId="0" fillId="0" borderId="1" xfId="0" applyNumberFormat="1" applyBorder="1"/>
    <xf numFmtId="0" fontId="0" fillId="3" borderId="1" xfId="0" applyFill="1" applyBorder="1"/>
    <xf numFmtId="168" fontId="0" fillId="0" borderId="1" xfId="2" applyNumberFormat="1" applyFont="1" applyBorder="1"/>
    <xf numFmtId="168" fontId="0" fillId="0" borderId="1" xfId="0" applyNumberFormat="1" applyBorder="1"/>
    <xf numFmtId="168" fontId="0" fillId="0" borderId="0" xfId="2" applyNumberFormat="1" applyFont="1"/>
    <xf numFmtId="0" fontId="0" fillId="4" borderId="1" xfId="0" applyFill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0" fontId="4" fillId="0" borderId="3" xfId="0" applyFont="1" applyBorder="1" applyAlignment="1">
      <alignment horizontal="center" vertical="top" wrapText="1"/>
    </xf>
    <xf numFmtId="0" fontId="4" fillId="0" borderId="3" xfId="0" applyFont="1" applyBorder="1" applyAlignment="1">
      <alignment vertical="top"/>
    </xf>
    <xf numFmtId="0" fontId="10" fillId="0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168" fontId="0" fillId="0" borderId="3" xfId="2" applyNumberFormat="1" applyFont="1" applyBorder="1"/>
    <xf numFmtId="168" fontId="0" fillId="0" borderId="0" xfId="2" applyNumberFormat="1" applyFont="1" applyBorder="1"/>
    <xf numFmtId="0" fontId="5" fillId="0" borderId="4" xfId="0" applyFont="1" applyBorder="1"/>
    <xf numFmtId="0" fontId="5" fillId="0" borderId="4" xfId="0" applyFont="1" applyBorder="1" applyAlignment="1"/>
    <xf numFmtId="0" fontId="1" fillId="0" borderId="4" xfId="0" applyFont="1" applyBorder="1"/>
    <xf numFmtId="165" fontId="11" fillId="0" borderId="1" xfId="0" applyNumberFormat="1" applyFont="1" applyBorder="1"/>
    <xf numFmtId="166" fontId="2" fillId="3" borderId="1" xfId="0" applyNumberFormat="1" applyFont="1" applyFill="1" applyBorder="1"/>
    <xf numFmtId="166" fontId="2" fillId="3" borderId="1" xfId="0" applyNumberFormat="1" applyFont="1" applyFill="1" applyBorder="1" applyAlignment="1">
      <alignment horizontal="right"/>
    </xf>
    <xf numFmtId="166" fontId="2" fillId="3" borderId="1" xfId="0" applyNumberFormat="1" applyFont="1" applyFill="1" applyBorder="1" applyAlignment="1">
      <alignment horizontal="left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0" fillId="5" borderId="1" xfId="0" applyFill="1" applyBorder="1" applyAlignment="1">
      <alignment horizontal="center"/>
    </xf>
    <xf numFmtId="0" fontId="15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1" fontId="15" fillId="0" borderId="1" xfId="0" applyNumberFormat="1" applyFont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15" fillId="0" borderId="1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" fontId="15" fillId="0" borderId="1" xfId="0" applyNumberFormat="1" applyFont="1" applyFill="1" applyBorder="1" applyAlignment="1">
      <alignment horizontal="center"/>
    </xf>
    <xf numFmtId="0" fontId="8" fillId="0" borderId="1" xfId="1" applyFont="1" applyFill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0" fontId="0" fillId="3" borderId="0" xfId="0" applyFill="1" applyBorder="1"/>
    <xf numFmtId="0" fontId="0" fillId="0" borderId="1" xfId="0" applyBorder="1" applyAlignment="1">
      <alignment horizontal="center"/>
    </xf>
    <xf numFmtId="22" fontId="16" fillId="6" borderId="11" xfId="0" applyNumberFormat="1" applyFont="1" applyFill="1" applyBorder="1" applyAlignment="1">
      <alignment wrapText="1"/>
    </xf>
    <xf numFmtId="22" fontId="16" fillId="6" borderId="12" xfId="0" applyNumberFormat="1" applyFont="1" applyFill="1" applyBorder="1" applyAlignment="1">
      <alignment wrapText="1"/>
    </xf>
    <xf numFmtId="22" fontId="16" fillId="6" borderId="13" xfId="0" applyNumberFormat="1" applyFont="1" applyFill="1" applyBorder="1" applyAlignment="1">
      <alignment wrapText="1"/>
    </xf>
    <xf numFmtId="0" fontId="16" fillId="6" borderId="14" xfId="0" applyFont="1" applyFill="1" applyBorder="1" applyAlignment="1">
      <alignment wrapText="1"/>
    </xf>
    <xf numFmtId="0" fontId="16" fillId="6" borderId="15" xfId="0" applyFont="1" applyFill="1" applyBorder="1" applyAlignment="1">
      <alignment wrapText="1"/>
    </xf>
    <xf numFmtId="0" fontId="16" fillId="6" borderId="16" xfId="0" applyFont="1" applyFill="1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" fontId="17" fillId="0" borderId="1" xfId="0" applyNumberFormat="1" applyFont="1" applyBorder="1" applyAlignment="1">
      <alignment horizontal="center"/>
    </xf>
    <xf numFmtId="0" fontId="15" fillId="0" borderId="1" xfId="0" applyFont="1" applyBorder="1"/>
    <xf numFmtId="168" fontId="0" fillId="0" borderId="1" xfId="2" applyNumberFormat="1" applyFont="1" applyFill="1" applyBorder="1"/>
    <xf numFmtId="0" fontId="2" fillId="0" borderId="1" xfId="0" applyFont="1" applyFill="1" applyBorder="1" applyAlignment="1">
      <alignment horizontal="left"/>
    </xf>
    <xf numFmtId="0" fontId="15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5" fillId="0" borderId="0" xfId="0" applyFont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5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1" fontId="17" fillId="0" borderId="0" xfId="0" applyNumberFormat="1" applyFont="1" applyBorder="1" applyAlignment="1">
      <alignment horizontal="center"/>
    </xf>
    <xf numFmtId="0" fontId="15" fillId="0" borderId="0" xfId="0" applyFont="1" applyBorder="1"/>
    <xf numFmtId="169" fontId="2" fillId="3" borderId="1" xfId="0" applyNumberFormat="1" applyFont="1" applyFill="1" applyBorder="1" applyAlignment="1">
      <alignment horizontal="center" vertical="center"/>
    </xf>
    <xf numFmtId="2" fontId="15" fillId="0" borderId="1" xfId="0" applyNumberFormat="1" applyFont="1" applyBorder="1" applyAlignment="1">
      <alignment horizontal="center" vertical="top"/>
    </xf>
    <xf numFmtId="2" fontId="15" fillId="0" borderId="1" xfId="0" applyNumberFormat="1" applyFont="1" applyBorder="1" applyAlignment="1">
      <alignment horizontal="center" vertical="top" wrapText="1"/>
    </xf>
    <xf numFmtId="165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/>
    </xf>
    <xf numFmtId="165" fontId="0" fillId="0" borderId="1" xfId="0" applyNumberFormat="1" applyFill="1" applyBorder="1" applyAlignment="1">
      <alignment horizontal="center" vertical="center"/>
    </xf>
    <xf numFmtId="165" fontId="15" fillId="0" borderId="1" xfId="0" applyNumberFormat="1" applyFont="1" applyFill="1" applyBorder="1" applyAlignment="1">
      <alignment horizontal="center" vertical="center"/>
    </xf>
    <xf numFmtId="165" fontId="15" fillId="0" borderId="1" xfId="0" applyNumberFormat="1" applyFont="1" applyFill="1" applyBorder="1" applyAlignment="1">
      <alignment horizontal="center"/>
    </xf>
    <xf numFmtId="165" fontId="15" fillId="0" borderId="0" xfId="0" applyNumberFormat="1" applyFont="1" applyFill="1" applyAlignment="1">
      <alignment horizontal="center" vertical="center"/>
    </xf>
    <xf numFmtId="1" fontId="18" fillId="0" borderId="1" xfId="0" applyNumberFormat="1" applyFont="1" applyFill="1" applyBorder="1" applyAlignment="1">
      <alignment horizontal="center" vertical="center"/>
    </xf>
    <xf numFmtId="1" fontId="19" fillId="0" borderId="1" xfId="1" applyNumberFormat="1" applyFont="1" applyFill="1" applyBorder="1" applyAlignment="1">
      <alignment horizontal="center" vertical="center"/>
    </xf>
    <xf numFmtId="1" fontId="19" fillId="0" borderId="1" xfId="1" applyNumberFormat="1" applyFont="1" applyFill="1" applyBorder="1" applyAlignment="1">
      <alignment horizontal="center"/>
    </xf>
    <xf numFmtId="1" fontId="19" fillId="0" borderId="3" xfId="1" applyNumberFormat="1" applyFon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1" fontId="15" fillId="0" borderId="1" xfId="0" applyNumberFormat="1" applyFont="1" applyFill="1" applyBorder="1" applyAlignment="1">
      <alignment horizontal="center" vertical="center"/>
    </xf>
    <xf numFmtId="1" fontId="15" fillId="0" borderId="3" xfId="0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13" fillId="0" borderId="0" xfId="0" applyNumberFormat="1" applyFont="1" applyBorder="1" applyAlignment="1">
      <alignment horizontal="center"/>
    </xf>
    <xf numFmtId="3" fontId="0" fillId="0" borderId="0" xfId="0" applyNumberFormat="1" applyBorder="1"/>
    <xf numFmtId="1" fontId="0" fillId="0" borderId="0" xfId="0" applyNumberFormat="1"/>
    <xf numFmtId="3" fontId="0" fillId="0" borderId="0" xfId="0" applyNumberFormat="1"/>
    <xf numFmtId="3" fontId="0" fillId="0" borderId="1" xfId="0" applyNumberFormat="1" applyBorder="1" applyAlignment="1">
      <alignment horizontal="center" vertical="center"/>
    </xf>
    <xf numFmtId="0" fontId="20" fillId="0" borderId="1" xfId="0" applyFont="1" applyBorder="1"/>
    <xf numFmtId="1" fontId="0" fillId="0" borderId="0" xfId="0" applyNumberFormat="1" applyBorder="1"/>
    <xf numFmtId="168" fontId="0" fillId="0" borderId="1" xfId="2" applyNumberFormat="1" applyFont="1" applyBorder="1" applyAlignment="1">
      <alignment horizontal="center" vertical="center"/>
    </xf>
    <xf numFmtId="168" fontId="0" fillId="0" borderId="1" xfId="2" applyNumberFormat="1" applyFont="1" applyFill="1" applyBorder="1" applyAlignment="1">
      <alignment horizontal="center" vertical="center"/>
    </xf>
    <xf numFmtId="3" fontId="0" fillId="0" borderId="1" xfId="0" applyNumberFormat="1" applyFill="1" applyBorder="1" applyAlignment="1">
      <alignment horizontal="center" vertical="center"/>
    </xf>
    <xf numFmtId="3" fontId="22" fillId="0" borderId="1" xfId="0" applyNumberFormat="1" applyFont="1" applyFill="1" applyBorder="1" applyAlignment="1">
      <alignment horizontal="center" vertical="center"/>
    </xf>
    <xf numFmtId="166" fontId="2" fillId="3" borderId="1" xfId="0" applyNumberFormat="1" applyFont="1" applyFill="1" applyBorder="1" applyAlignment="1">
      <alignment horizontal="center" vertical="center" wrapText="1"/>
    </xf>
    <xf numFmtId="166" fontId="2" fillId="3" borderId="1" xfId="0" applyNumberFormat="1" applyFont="1" applyFill="1" applyBorder="1" applyAlignment="1">
      <alignment horizontal="center" vertical="center"/>
    </xf>
    <xf numFmtId="3" fontId="0" fillId="0" borderId="1" xfId="0" applyNumberFormat="1" applyBorder="1" applyAlignment="1">
      <alignment horizontal="left" vertical="center" wrapText="1"/>
    </xf>
    <xf numFmtId="170" fontId="2" fillId="0" borderId="1" xfId="0" applyNumberFormat="1" applyFont="1" applyBorder="1" applyAlignment="1">
      <alignment horizontal="center" vertical="center" wrapText="1"/>
    </xf>
    <xf numFmtId="170" fontId="2" fillId="0" borderId="1" xfId="0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left" vertical="center" wrapText="1"/>
    </xf>
    <xf numFmtId="1" fontId="0" fillId="0" borderId="1" xfId="0" applyNumberFormat="1" applyBorder="1" applyAlignment="1">
      <alignment horizontal="left" vertical="center" wrapText="1"/>
    </xf>
    <xf numFmtId="2" fontId="2" fillId="0" borderId="1" xfId="0" applyNumberFormat="1" applyFont="1" applyBorder="1" applyAlignment="1">
      <alignment horizontal="left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15" fillId="0" borderId="1" xfId="0" applyNumberFormat="1" applyFont="1" applyBorder="1" applyAlignment="1">
      <alignment horizontal="center" vertical="center"/>
    </xf>
    <xf numFmtId="0" fontId="8" fillId="0" borderId="1" xfId="1" applyNumberFormat="1" applyFont="1" applyFill="1" applyBorder="1" applyAlignment="1">
      <alignment horizontal="center" vertical="center"/>
    </xf>
    <xf numFmtId="3" fontId="0" fillId="0" borderId="1" xfId="2" applyNumberFormat="1" applyFon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0" fillId="0" borderId="1" xfId="2" applyNumberFormat="1" applyFont="1" applyFill="1" applyBorder="1" applyAlignment="1">
      <alignment horizontal="center" vertical="center"/>
    </xf>
    <xf numFmtId="3" fontId="0" fillId="4" borderId="1" xfId="0" applyNumberFormat="1" applyFill="1" applyBorder="1" applyAlignment="1">
      <alignment horizontal="center" vertical="center"/>
    </xf>
    <xf numFmtId="3" fontId="0" fillId="4" borderId="1" xfId="2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wrapText="1"/>
    </xf>
    <xf numFmtId="1" fontId="1" fillId="0" borderId="0" xfId="0" applyNumberFormat="1" applyFont="1"/>
    <xf numFmtId="1" fontId="21" fillId="7" borderId="0" xfId="3" applyNumberFormat="1"/>
    <xf numFmtId="0" fontId="23" fillId="0" borderId="1" xfId="0" applyFont="1" applyBorder="1"/>
    <xf numFmtId="14" fontId="1" fillId="0" borderId="0" xfId="0" applyNumberFormat="1" applyFont="1"/>
    <xf numFmtId="1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" fontId="1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8" fillId="0" borderId="1" xfId="1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166" fontId="2" fillId="3" borderId="1" xfId="0" applyNumberFormat="1" applyFont="1" applyFill="1" applyBorder="1" applyAlignment="1">
      <alignment horizontal="left" vertical="center" wrapText="1"/>
    </xf>
    <xf numFmtId="0" fontId="1" fillId="0" borderId="0" xfId="0" applyFont="1" applyBorder="1"/>
    <xf numFmtId="0" fontId="15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166" fontId="15" fillId="0" borderId="0" xfId="0" applyNumberFormat="1" applyFont="1" applyBorder="1" applyAlignment="1"/>
    <xf numFmtId="0" fontId="8" fillId="0" borderId="0" xfId="1" applyFont="1" applyFill="1" applyBorder="1" applyAlignment="1">
      <alignment horizontal="left"/>
    </xf>
    <xf numFmtId="1" fontId="2" fillId="0" borderId="1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/>
    </xf>
    <xf numFmtId="2" fontId="18" fillId="0" borderId="1" xfId="0" applyNumberFormat="1" applyFont="1" applyBorder="1" applyAlignment="1">
      <alignment horizontal="center" vertical="top"/>
    </xf>
    <xf numFmtId="2" fontId="18" fillId="0" borderId="1" xfId="0" applyNumberFormat="1" applyFont="1" applyBorder="1" applyAlignment="1">
      <alignment horizontal="center" vertical="top" wrapText="1"/>
    </xf>
    <xf numFmtId="0" fontId="0" fillId="0" borderId="17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0" fillId="0" borderId="0" xfId="0" applyBorder="1"/>
    <xf numFmtId="2" fontId="24" fillId="0" borderId="1" xfId="0" applyNumberFormat="1" applyFont="1" applyBorder="1" applyAlignment="1">
      <alignment horizontal="center" vertical="top"/>
    </xf>
    <xf numFmtId="165" fontId="2" fillId="0" borderId="1" xfId="0" applyNumberFormat="1" applyFont="1" applyBorder="1" applyAlignment="1">
      <alignment horizontal="center" vertical="center" wrapText="1"/>
    </xf>
    <xf numFmtId="0" fontId="14" fillId="0" borderId="1" xfId="4" applyNumberFormat="1" applyFont="1" applyBorder="1" applyAlignment="1">
      <alignment horizontal="center" vertical="center"/>
    </xf>
    <xf numFmtId="14" fontId="25" fillId="0" borderId="1" xfId="0" applyNumberFormat="1" applyFont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/>
    </xf>
    <xf numFmtId="165" fontId="17" fillId="0" borderId="1" xfId="0" applyNumberFormat="1" applyFont="1" applyBorder="1" applyAlignment="1">
      <alignment horizontal="center"/>
    </xf>
    <xf numFmtId="166" fontId="2" fillId="3" borderId="3" xfId="0" applyNumberFormat="1" applyFont="1" applyFill="1" applyBorder="1" applyAlignment="1">
      <alignment horizontal="center" vertical="center"/>
    </xf>
    <xf numFmtId="2" fontId="15" fillId="0" borderId="1" xfId="0" applyNumberFormat="1" applyFont="1" applyBorder="1" applyAlignment="1">
      <alignment horizontal="center" vertical="center" wrapText="1"/>
    </xf>
    <xf numFmtId="2" fontId="15" fillId="0" borderId="4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/>
    </xf>
    <xf numFmtId="2" fontId="2" fillId="0" borderId="3" xfId="0" applyNumberFormat="1" applyFont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left"/>
    </xf>
    <xf numFmtId="3" fontId="0" fillId="0" borderId="17" xfId="0" applyNumberFormat="1" applyFill="1" applyBorder="1" applyAlignment="1">
      <alignment horizontal="center" vertical="center"/>
    </xf>
    <xf numFmtId="168" fontId="0" fillId="0" borderId="17" xfId="2" applyNumberFormat="1" applyFont="1" applyFill="1" applyBorder="1" applyAlignment="1">
      <alignment horizontal="center" vertical="center"/>
    </xf>
    <xf numFmtId="0" fontId="6" fillId="0" borderId="2" xfId="0" applyFont="1" applyBorder="1" applyAlignment="1"/>
    <xf numFmtId="0" fontId="12" fillId="0" borderId="0" xfId="5"/>
    <xf numFmtId="0" fontId="26" fillId="0" borderId="0" xfId="5" applyFont="1" applyAlignment="1">
      <alignment horizontal="center"/>
    </xf>
    <xf numFmtId="0" fontId="26" fillId="0" borderId="0" xfId="5" applyFont="1"/>
    <xf numFmtId="1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5" fontId="0" fillId="0" borderId="0" xfId="0" applyNumberFormat="1" applyFill="1" applyAlignment="1">
      <alignment horizontal="center"/>
    </xf>
    <xf numFmtId="0" fontId="0" fillId="0" borderId="0" xfId="0" applyAlignment="1">
      <alignment horizontal="left" vertical="center" wrapText="1"/>
    </xf>
    <xf numFmtId="0" fontId="27" fillId="0" borderId="1" xfId="0" applyFont="1" applyBorder="1" applyAlignment="1">
      <alignment horizontal="left" vertical="center" wrapText="1"/>
    </xf>
    <xf numFmtId="14" fontId="0" fillId="0" borderId="1" xfId="0" applyNumberForma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166" fontId="3" fillId="3" borderId="1" xfId="0" applyNumberFormat="1" applyFont="1" applyFill="1" applyBorder="1" applyAlignment="1">
      <alignment horizontal="left" vertical="center" wrapText="1"/>
    </xf>
    <xf numFmtId="170" fontId="2" fillId="0" borderId="3" xfId="0" applyNumberFormat="1" applyFont="1" applyBorder="1" applyAlignment="1">
      <alignment horizontal="center" vertical="center" wrapText="1"/>
    </xf>
    <xf numFmtId="165" fontId="15" fillId="0" borderId="1" xfId="0" applyNumberFormat="1" applyFont="1" applyBorder="1" applyAlignment="1">
      <alignment horizontal="center" vertical="center" wrapText="1"/>
    </xf>
    <xf numFmtId="165" fontId="15" fillId="0" borderId="3" xfId="0" applyNumberFormat="1" applyFont="1" applyBorder="1" applyAlignment="1">
      <alignment horizontal="center" vertical="center" wrapText="1"/>
    </xf>
    <xf numFmtId="0" fontId="15" fillId="0" borderId="1" xfId="6" applyBorder="1" applyAlignment="1">
      <alignment horizontal="center" vertical="center"/>
    </xf>
    <xf numFmtId="0" fontId="15" fillId="0" borderId="1" xfId="4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0" xfId="6"/>
    <xf numFmtId="0" fontId="1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5" fillId="0" borderId="0" xfId="4"/>
    <xf numFmtId="0" fontId="6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3" borderId="1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3" borderId="8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15" fillId="0" borderId="0" xfId="0" applyFont="1"/>
    <xf numFmtId="170" fontId="15" fillId="0" borderId="1" xfId="0" applyNumberFormat="1" applyFont="1" applyBorder="1" applyAlignment="1">
      <alignment horizontal="center" vertical="center" wrapText="1"/>
    </xf>
    <xf numFmtId="170" fontId="15" fillId="0" borderId="1" xfId="0" applyNumberFormat="1" applyFont="1" applyBorder="1" applyAlignment="1">
      <alignment horizontal="center"/>
    </xf>
    <xf numFmtId="170" fontId="15" fillId="0" borderId="3" xfId="0" applyNumberFormat="1" applyFont="1" applyBorder="1" applyAlignment="1">
      <alignment horizontal="center" vertical="center" wrapText="1"/>
    </xf>
    <xf numFmtId="0" fontId="6" fillId="3" borderId="1" xfId="0" applyFont="1" applyFill="1" applyBorder="1"/>
    <xf numFmtId="169" fontId="3" fillId="3" borderId="1" xfId="0" applyNumberFormat="1" applyFont="1" applyFill="1" applyBorder="1" applyAlignment="1">
      <alignment horizontal="left" vertical="center" wrapText="1"/>
    </xf>
    <xf numFmtId="3" fontId="0" fillId="0" borderId="0" xfId="0" applyNumberFormat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4" applyAlignment="1">
      <alignment horizontal="center"/>
    </xf>
  </cellXfs>
  <cellStyles count="7">
    <cellStyle name="Comma" xfId="2" builtinId="3"/>
    <cellStyle name="Good" xfId="3" builtinId="26"/>
    <cellStyle name="Normal" xfId="0" builtinId="0"/>
    <cellStyle name="Normal 10" xfId="5" xr:uid="{A1726A3F-0994-4101-B548-B737C89495DF}"/>
    <cellStyle name="Normal 12" xfId="6" xr:uid="{20E311DD-F2AB-4F7B-9531-7F51B138CCD5}"/>
    <cellStyle name="Normal 2" xfId="4" xr:uid="{00000000-0005-0000-0000-000003000000}"/>
    <cellStyle name="Normal_AnalyteLookUp" xfId="1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Phosphorus and TDP at Site 45 from 2000-2013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1296750802778502E-2"/>
          <c:y val="0.14850900444483503"/>
          <c:w val="0.92010246641237525"/>
          <c:h val="0.59447316452558319"/>
        </c:manualLayout>
      </c:layout>
      <c:lineChart>
        <c:grouping val="standard"/>
        <c:varyColors val="0"/>
        <c:ser>
          <c:idx val="0"/>
          <c:order val="0"/>
          <c:tx>
            <c:strRef>
              <c:f>'2000-2019 Data'!$A$18</c:f>
              <c:strCache>
                <c:ptCount val="1"/>
                <c:pt idx="0">
                  <c:v>Total Phosphorus (Total P), ppb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multiLvlStrRef>
              <c:f>'2000-2019 Data'!$B$2:$JU$3</c:f>
              <c:multiLvlStrCache>
                <c:ptCount val="280"/>
                <c:lvl>
                  <c:pt idx="0">
                    <c:v>2-Mar</c:v>
                  </c:pt>
                  <c:pt idx="1">
                    <c:v>22-Mar</c:v>
                  </c:pt>
                  <c:pt idx="2">
                    <c:v>18-Apr</c:v>
                  </c:pt>
                  <c:pt idx="3">
                    <c:v>8-May</c:v>
                  </c:pt>
                  <c:pt idx="4">
                    <c:v>23-May</c:v>
                  </c:pt>
                  <c:pt idx="5">
                    <c:v>6-Jun</c:v>
                  </c:pt>
                  <c:pt idx="6">
                    <c:v>20-Jun</c:v>
                  </c:pt>
                  <c:pt idx="7">
                    <c:v>5-Jul</c:v>
                  </c:pt>
                  <c:pt idx="8">
                    <c:v>18-Jul</c:v>
                  </c:pt>
                  <c:pt idx="9">
                    <c:v>1-Aug</c:v>
                  </c:pt>
                  <c:pt idx="10">
                    <c:v>15-Aug</c:v>
                  </c:pt>
                  <c:pt idx="11">
                    <c:v>12-Sep</c:v>
                  </c:pt>
                  <c:pt idx="12">
                    <c:v>4-Oct</c:v>
                  </c:pt>
                  <c:pt idx="13">
                    <c:v>31-Oct</c:v>
                  </c:pt>
                  <c:pt idx="14">
                    <c:v>28-Nov</c:v>
                  </c:pt>
                  <c:pt idx="15">
                    <c:v>15-Mar</c:v>
                  </c:pt>
                  <c:pt idx="16">
                    <c:v>4-Apr</c:v>
                  </c:pt>
                  <c:pt idx="17">
                    <c:v>19-Apr</c:v>
                  </c:pt>
                  <c:pt idx="18">
                    <c:v>3-May</c:v>
                  </c:pt>
                  <c:pt idx="19">
                    <c:v>24-May</c:v>
                  </c:pt>
                  <c:pt idx="20">
                    <c:v>7-Jun</c:v>
                  </c:pt>
                  <c:pt idx="21">
                    <c:v>28-Jun</c:v>
                  </c:pt>
                  <c:pt idx="22">
                    <c:v>12-Jul</c:v>
                  </c:pt>
                  <c:pt idx="23">
                    <c:v>26-Jul</c:v>
                  </c:pt>
                  <c:pt idx="24">
                    <c:v>14-Aug</c:v>
                  </c:pt>
                  <c:pt idx="25">
                    <c:v>28-Aug</c:v>
                  </c:pt>
                  <c:pt idx="26">
                    <c:v>13-Sep</c:v>
                  </c:pt>
                  <c:pt idx="27">
                    <c:v>27-Sep</c:v>
                  </c:pt>
                  <c:pt idx="28">
                    <c:v>18-Oct</c:v>
                  </c:pt>
                  <c:pt idx="29">
                    <c:v>8-Nov</c:v>
                  </c:pt>
                  <c:pt idx="30">
                    <c:v>10-Dec</c:v>
                  </c:pt>
                  <c:pt idx="31">
                    <c:v>20-Feb</c:v>
                  </c:pt>
                  <c:pt idx="32">
                    <c:v>20-Mar</c:v>
                  </c:pt>
                  <c:pt idx="33">
                    <c:v>16-Apr</c:v>
                  </c:pt>
                  <c:pt idx="34">
                    <c:v>9-May</c:v>
                  </c:pt>
                  <c:pt idx="35">
                    <c:v>23-May</c:v>
                  </c:pt>
                  <c:pt idx="36">
                    <c:v>6-Jun</c:v>
                  </c:pt>
                  <c:pt idx="37">
                    <c:v>20-Jun</c:v>
                  </c:pt>
                  <c:pt idx="38">
                    <c:v>1-Jul</c:v>
                  </c:pt>
                  <c:pt idx="39">
                    <c:v>24-Jul</c:v>
                  </c:pt>
                  <c:pt idx="40">
                    <c:v>8-Aug</c:v>
                  </c:pt>
                  <c:pt idx="41">
                    <c:v>22-Aug</c:v>
                  </c:pt>
                  <c:pt idx="42">
                    <c:v>12-Sep</c:v>
                  </c:pt>
                  <c:pt idx="43">
                    <c:v>26-Sep</c:v>
                  </c:pt>
                  <c:pt idx="44">
                    <c:v>10-Oct</c:v>
                  </c:pt>
                  <c:pt idx="45">
                    <c:v>24-Oct</c:v>
                  </c:pt>
                  <c:pt idx="46">
                    <c:v>21-Nov</c:v>
                  </c:pt>
                  <c:pt idx="47">
                    <c:v>14-Jan</c:v>
                  </c:pt>
                  <c:pt idx="48">
                    <c:v>24-Mar</c:v>
                  </c:pt>
                  <c:pt idx="49">
                    <c:v>15-Apr</c:v>
                  </c:pt>
                  <c:pt idx="50">
                    <c:v>6-May</c:v>
                  </c:pt>
                  <c:pt idx="51">
                    <c:v>27-May</c:v>
                  </c:pt>
                  <c:pt idx="52">
                    <c:v>12-Jun</c:v>
                  </c:pt>
                  <c:pt idx="53">
                    <c:v>26-Jun</c:v>
                  </c:pt>
                  <c:pt idx="54">
                    <c:v>10-Jul</c:v>
                  </c:pt>
                  <c:pt idx="55">
                    <c:v>24-Jul</c:v>
                  </c:pt>
                  <c:pt idx="56">
                    <c:v>7-Aug</c:v>
                  </c:pt>
                  <c:pt idx="57">
                    <c:v>21-Aug</c:v>
                  </c:pt>
                  <c:pt idx="58">
                    <c:v>2-Sep</c:v>
                  </c:pt>
                  <c:pt idx="59">
                    <c:v>25-Sep</c:v>
                  </c:pt>
                  <c:pt idx="60">
                    <c:v>14-Oct</c:v>
                  </c:pt>
                  <c:pt idx="61">
                    <c:v>13-Nov</c:v>
                  </c:pt>
                  <c:pt idx="62">
                    <c:v>3-Dec</c:v>
                  </c:pt>
                  <c:pt idx="63">
                    <c:v>28-Jan</c:v>
                  </c:pt>
                  <c:pt idx="64">
                    <c:v>9-Mar</c:v>
                  </c:pt>
                  <c:pt idx="65">
                    <c:v>15-Apr</c:v>
                  </c:pt>
                  <c:pt idx="66">
                    <c:v>5-May</c:v>
                  </c:pt>
                  <c:pt idx="67">
                    <c:v>19-May</c:v>
                  </c:pt>
                  <c:pt idx="68">
                    <c:v>1-Jun</c:v>
                  </c:pt>
                  <c:pt idx="69">
                    <c:v>23-Jun</c:v>
                  </c:pt>
                  <c:pt idx="70">
                    <c:v>6-Jul</c:v>
                  </c:pt>
                  <c:pt idx="71">
                    <c:v>21-Jul</c:v>
                  </c:pt>
                  <c:pt idx="72">
                    <c:v>5-Aug</c:v>
                  </c:pt>
                  <c:pt idx="73">
                    <c:v>26-Aug</c:v>
                  </c:pt>
                  <c:pt idx="74">
                    <c:v>7-Sep</c:v>
                  </c:pt>
                  <c:pt idx="75">
                    <c:v>28-Sep</c:v>
                  </c:pt>
                  <c:pt idx="76">
                    <c:v>21-Oct</c:v>
                  </c:pt>
                  <c:pt idx="77">
                    <c:v>11-Nov</c:v>
                  </c:pt>
                  <c:pt idx="78">
                    <c:v>1-Dec</c:v>
                  </c:pt>
                  <c:pt idx="79">
                    <c:v>27-Jan</c:v>
                  </c:pt>
                  <c:pt idx="80">
                    <c:v>17-Feb</c:v>
                  </c:pt>
                  <c:pt idx="81">
                    <c:v>17-Mar</c:v>
                  </c:pt>
                  <c:pt idx="82">
                    <c:v>12-Apr</c:v>
                  </c:pt>
                  <c:pt idx="83">
                    <c:v>4-May</c:v>
                  </c:pt>
                  <c:pt idx="84">
                    <c:v>18-May</c:v>
                  </c:pt>
                  <c:pt idx="85">
                    <c:v>1-Jun</c:v>
                  </c:pt>
                  <c:pt idx="86">
                    <c:v>22-Jun</c:v>
                  </c:pt>
                  <c:pt idx="87">
                    <c:v>13-Jul</c:v>
                  </c:pt>
                  <c:pt idx="88">
                    <c:v>27-Jul</c:v>
                  </c:pt>
                  <c:pt idx="89">
                    <c:v>10-Aug</c:v>
                  </c:pt>
                  <c:pt idx="90">
                    <c:v>23-Aug</c:v>
                  </c:pt>
                  <c:pt idx="91">
                    <c:v>8-Sep</c:v>
                  </c:pt>
                  <c:pt idx="92">
                    <c:v>27-Sep</c:v>
                  </c:pt>
                  <c:pt idx="93">
                    <c:v>20-Oct</c:v>
                  </c:pt>
                  <c:pt idx="94">
                    <c:v>10-Nov</c:v>
                  </c:pt>
                  <c:pt idx="95">
                    <c:v>1-Dec</c:v>
                  </c:pt>
                  <c:pt idx="96">
                    <c:v>26-Jan</c:v>
                  </c:pt>
                  <c:pt idx="97">
                    <c:v>16-Feb</c:v>
                  </c:pt>
                  <c:pt idx="98">
                    <c:v>14-Mar</c:v>
                  </c:pt>
                  <c:pt idx="99">
                    <c:v>11-Apr</c:v>
                  </c:pt>
                  <c:pt idx="100">
                    <c:v>2-May</c:v>
                  </c:pt>
                  <c:pt idx="101">
                    <c:v>17-May</c:v>
                  </c:pt>
                  <c:pt idx="102">
                    <c:v>5-Jun</c:v>
                  </c:pt>
                  <c:pt idx="103">
                    <c:v>21-Jun</c:v>
                  </c:pt>
                  <c:pt idx="104">
                    <c:v>5-Jul</c:v>
                  </c:pt>
                  <c:pt idx="105">
                    <c:v>19-Jul</c:v>
                  </c:pt>
                  <c:pt idx="106">
                    <c:v>1-Aug</c:v>
                  </c:pt>
                  <c:pt idx="107">
                    <c:v>22-Aug</c:v>
                  </c:pt>
                  <c:pt idx="108">
                    <c:v>5-Sep</c:v>
                  </c:pt>
                  <c:pt idx="109">
                    <c:v>19-Sep</c:v>
                  </c:pt>
                  <c:pt idx="110">
                    <c:v>17-Oct</c:v>
                  </c:pt>
                  <c:pt idx="111">
                    <c:v>20-Nov</c:v>
                  </c:pt>
                  <c:pt idx="112">
                    <c:v>5-Dec</c:v>
                  </c:pt>
                  <c:pt idx="113">
                    <c:v>25-Jan</c:v>
                  </c:pt>
                  <c:pt idx="114">
                    <c:v>22-Feb</c:v>
                  </c:pt>
                  <c:pt idx="115">
                    <c:v>22-Mar</c:v>
                  </c:pt>
                  <c:pt idx="116">
                    <c:v>12-Apr</c:v>
                  </c:pt>
                  <c:pt idx="117">
                    <c:v>10-May</c:v>
                  </c:pt>
                  <c:pt idx="118">
                    <c:v>23-May</c:v>
                  </c:pt>
                  <c:pt idx="119">
                    <c:v>7-Jun</c:v>
                  </c:pt>
                  <c:pt idx="120">
                    <c:v>21-Jun</c:v>
                  </c:pt>
                  <c:pt idx="121">
                    <c:v>5-Jul</c:v>
                  </c:pt>
                  <c:pt idx="122">
                    <c:v>19-Jul</c:v>
                  </c:pt>
                  <c:pt idx="123">
                    <c:v>2-Aug</c:v>
                  </c:pt>
                  <c:pt idx="124">
                    <c:v>16-Aug</c:v>
                  </c:pt>
                  <c:pt idx="125">
                    <c:v>4-Sep</c:v>
                  </c:pt>
                  <c:pt idx="126">
                    <c:v>24-Oct</c:v>
                  </c:pt>
                  <c:pt idx="127">
                    <c:v>3-Dec</c:v>
                  </c:pt>
                  <c:pt idx="128">
                    <c:v>13-Dec</c:v>
                  </c:pt>
                  <c:pt idx="129">
                    <c:v>30-Jan</c:v>
                  </c:pt>
                  <c:pt idx="130">
                    <c:v>25-Feb</c:v>
                  </c:pt>
                  <c:pt idx="131">
                    <c:v>24-Mar</c:v>
                  </c:pt>
                  <c:pt idx="132">
                    <c:v>28-Apr</c:v>
                  </c:pt>
                  <c:pt idx="133">
                    <c:v>19-May</c:v>
                  </c:pt>
                  <c:pt idx="134">
                    <c:v>23-Jun</c:v>
                  </c:pt>
                  <c:pt idx="135">
                    <c:v>14-Jul</c:v>
                  </c:pt>
                  <c:pt idx="136">
                    <c:v>28-Jul</c:v>
                  </c:pt>
                  <c:pt idx="137">
                    <c:v>11-Aug</c:v>
                  </c:pt>
                  <c:pt idx="138">
                    <c:v>25-Aug</c:v>
                  </c:pt>
                  <c:pt idx="139">
                    <c:v>15-Sep</c:v>
                  </c:pt>
                  <c:pt idx="140">
                    <c:v>29-Sep</c:v>
                  </c:pt>
                  <c:pt idx="141">
                    <c:v>27-Oct</c:v>
                  </c:pt>
                  <c:pt idx="142">
                    <c:v>19-Nov</c:v>
                  </c:pt>
                  <c:pt idx="143">
                    <c:v>15-Dec</c:v>
                  </c:pt>
                  <c:pt idx="144">
                    <c:v>26-Jan</c:v>
                  </c:pt>
                  <c:pt idx="145">
                    <c:v>23-Feb</c:v>
                  </c:pt>
                  <c:pt idx="146">
                    <c:v>16-Mar</c:v>
                  </c:pt>
                  <c:pt idx="147">
                    <c:v>27-Apr</c:v>
                  </c:pt>
                  <c:pt idx="148">
                    <c:v>18-May</c:v>
                  </c:pt>
                  <c:pt idx="149">
                    <c:v>22-Jun</c:v>
                  </c:pt>
                  <c:pt idx="150">
                    <c:v>6-Jul</c:v>
                  </c:pt>
                  <c:pt idx="151">
                    <c:v>20-Jul</c:v>
                  </c:pt>
                  <c:pt idx="152">
                    <c:v>3-Aug</c:v>
                  </c:pt>
                  <c:pt idx="153">
                    <c:v>17-Aug</c:v>
                  </c:pt>
                  <c:pt idx="154">
                    <c:v>16-Sep</c:v>
                  </c:pt>
                  <c:pt idx="155">
                    <c:v>28-Sep</c:v>
                  </c:pt>
                  <c:pt idx="156">
                    <c:v>19-Oct</c:v>
                  </c:pt>
                  <c:pt idx="157">
                    <c:v>2-Nov</c:v>
                  </c:pt>
                  <c:pt idx="158">
                    <c:v>16-Nov</c:v>
                  </c:pt>
                  <c:pt idx="159">
                    <c:v>14-Dec</c:v>
                  </c:pt>
                  <c:pt idx="160">
                    <c:v>25-Jan</c:v>
                  </c:pt>
                  <c:pt idx="161">
                    <c:v>22-Feb</c:v>
                  </c:pt>
                  <c:pt idx="162">
                    <c:v>29-Mar</c:v>
                  </c:pt>
                  <c:pt idx="163">
                    <c:v>26-Apr</c:v>
                  </c:pt>
                  <c:pt idx="164">
                    <c:v>24-May</c:v>
                  </c:pt>
                  <c:pt idx="165">
                    <c:v>29-Jun</c:v>
                  </c:pt>
                  <c:pt idx="166">
                    <c:v>13-Jul</c:v>
                  </c:pt>
                  <c:pt idx="167">
                    <c:v>26-Jul</c:v>
                  </c:pt>
                  <c:pt idx="168">
                    <c:v>9-Aug</c:v>
                  </c:pt>
                  <c:pt idx="169">
                    <c:v>23-Aug</c:v>
                  </c:pt>
                  <c:pt idx="170">
                    <c:v>7-Sep</c:v>
                  </c:pt>
                  <c:pt idx="171">
                    <c:v>27-Sep</c:v>
                  </c:pt>
                  <c:pt idx="172">
                    <c:v>26-Oct</c:v>
                  </c:pt>
                  <c:pt idx="173">
                    <c:v>15-Nov</c:v>
                  </c:pt>
                  <c:pt idx="174">
                    <c:v>2-Dec</c:v>
                  </c:pt>
                  <c:pt idx="175">
                    <c:v>24-Jan</c:v>
                  </c:pt>
                  <c:pt idx="176">
                    <c:v>21-Feb</c:v>
                  </c:pt>
                  <c:pt idx="177">
                    <c:v>25-Mar</c:v>
                  </c:pt>
                  <c:pt idx="178">
                    <c:v>25-Apr</c:v>
                  </c:pt>
                  <c:pt idx="179">
                    <c:v>23-May</c:v>
                  </c:pt>
                  <c:pt idx="180">
                    <c:v>27-Jun</c:v>
                  </c:pt>
                  <c:pt idx="181">
                    <c:v>19-Jul</c:v>
                  </c:pt>
                  <c:pt idx="182">
                    <c:v>25-Jul</c:v>
                  </c:pt>
                  <c:pt idx="183">
                    <c:v>8-Aug</c:v>
                  </c:pt>
                  <c:pt idx="184">
                    <c:v>22-Aug</c:v>
                  </c:pt>
                  <c:pt idx="185">
                    <c:v>12-Sep</c:v>
                  </c:pt>
                  <c:pt idx="186">
                    <c:v>26-Sep</c:v>
                  </c:pt>
                  <c:pt idx="187">
                    <c:v>24-Oct</c:v>
                  </c:pt>
                  <c:pt idx="188">
                    <c:v>28-Nov</c:v>
                  </c:pt>
                  <c:pt idx="189">
                    <c:v>16-Dec</c:v>
                  </c:pt>
                  <c:pt idx="190">
                    <c:v>3-Jan</c:v>
                  </c:pt>
                  <c:pt idx="191">
                    <c:v>10-Feb</c:v>
                  </c:pt>
                  <c:pt idx="192">
                    <c:v>26-Mar</c:v>
                  </c:pt>
                  <c:pt idx="193">
                    <c:v>23-Apr</c:v>
                  </c:pt>
                  <c:pt idx="194">
                    <c:v>21-May</c:v>
                  </c:pt>
                  <c:pt idx="195">
                    <c:v>25-Jun</c:v>
                  </c:pt>
                  <c:pt idx="196">
                    <c:v>9-Jul</c:v>
                  </c:pt>
                  <c:pt idx="197">
                    <c:v>23-Jul</c:v>
                  </c:pt>
                  <c:pt idx="198">
                    <c:v>6-Aug</c:v>
                  </c:pt>
                  <c:pt idx="199">
                    <c:v>27-Aug</c:v>
                  </c:pt>
                  <c:pt idx="200">
                    <c:v>10-Sep</c:v>
                  </c:pt>
                  <c:pt idx="201">
                    <c:v>25-Sep</c:v>
                  </c:pt>
                  <c:pt idx="202">
                    <c:v>22-Oct</c:v>
                  </c:pt>
                  <c:pt idx="203">
                    <c:v>26-Nov</c:v>
                  </c:pt>
                  <c:pt idx="204">
                    <c:v>14-Dec</c:v>
                  </c:pt>
                  <c:pt idx="205">
                    <c:v>22-Jan-13</c:v>
                  </c:pt>
                  <c:pt idx="206">
                    <c:v>19-Feb-13</c:v>
                  </c:pt>
                  <c:pt idx="207">
                    <c:v>25-Mar-13</c:v>
                  </c:pt>
                  <c:pt idx="208">
                    <c:v>22-Apr-13</c:v>
                  </c:pt>
                  <c:pt idx="209">
                    <c:v>20-May-13</c:v>
                  </c:pt>
                  <c:pt idx="210">
                    <c:v>17-Jun-13</c:v>
                  </c:pt>
                  <c:pt idx="211">
                    <c:v>8-Jul-13</c:v>
                  </c:pt>
                  <c:pt idx="212">
                    <c:v>22-Jul-13</c:v>
                  </c:pt>
                  <c:pt idx="213">
                    <c:v>5-Aug-13</c:v>
                  </c:pt>
                  <c:pt idx="214">
                    <c:v>26-Aug-13</c:v>
                  </c:pt>
                  <c:pt idx="215">
                    <c:v>9-Sep-13</c:v>
                  </c:pt>
                  <c:pt idx="216">
                    <c:v>23-Sep-13</c:v>
                  </c:pt>
                  <c:pt idx="217">
                    <c:v>21-Oct-13</c:v>
                  </c:pt>
                  <c:pt idx="218">
                    <c:v>18-Nov-13</c:v>
                  </c:pt>
                  <c:pt idx="219">
                    <c:v>16-Dec-13</c:v>
                  </c:pt>
                  <c:pt idx="220">
                    <c:v>6-Jan</c:v>
                  </c:pt>
                  <c:pt idx="221">
                    <c:v>10-Feb</c:v>
                  </c:pt>
                  <c:pt idx="222">
                    <c:v>26-Mar</c:v>
                  </c:pt>
                  <c:pt idx="223">
                    <c:v>21-Apr</c:v>
                  </c:pt>
                  <c:pt idx="224">
                    <c:v>19-May</c:v>
                  </c:pt>
                  <c:pt idx="225">
                    <c:v>16-Jun</c:v>
                  </c:pt>
                  <c:pt idx="226">
                    <c:v>7-Jul</c:v>
                  </c:pt>
                  <c:pt idx="227">
                    <c:v>29-Jul</c:v>
                  </c:pt>
                  <c:pt idx="228">
                    <c:v>4-Aug</c:v>
                  </c:pt>
                  <c:pt idx="229">
                    <c:v>18-Aug</c:v>
                  </c:pt>
                  <c:pt idx="230">
                    <c:v>8-Sep</c:v>
                  </c:pt>
                  <c:pt idx="231">
                    <c:v>15-Sep</c:v>
                  </c:pt>
                  <c:pt idx="232">
                    <c:v>20-Oct</c:v>
                  </c:pt>
                  <c:pt idx="233">
                    <c:v>18-Nov</c:v>
                  </c:pt>
                  <c:pt idx="234">
                    <c:v>8-Dec</c:v>
                  </c:pt>
                  <c:pt idx="235">
                    <c:v>5-Jan</c:v>
                  </c:pt>
                  <c:pt idx="236">
                    <c:v>17-Feb</c:v>
                  </c:pt>
                  <c:pt idx="237">
                    <c:v>23-Mar</c:v>
                  </c:pt>
                  <c:pt idx="238">
                    <c:v>20-Apr</c:v>
                  </c:pt>
                  <c:pt idx="239">
                    <c:v>18-May</c:v>
                  </c:pt>
                  <c:pt idx="240">
                    <c:v>15-Jun</c:v>
                  </c:pt>
                  <c:pt idx="241">
                    <c:v>6-Jul</c:v>
                  </c:pt>
                  <c:pt idx="242">
                    <c:v>20-Jul</c:v>
                  </c:pt>
                  <c:pt idx="243">
                    <c:v>11-Aug</c:v>
                  </c:pt>
                  <c:pt idx="244">
                    <c:v>25-Aug</c:v>
                  </c:pt>
                  <c:pt idx="245">
                    <c:v>14-Sep</c:v>
                  </c:pt>
                  <c:pt idx="246">
                    <c:v>28-Sep</c:v>
                  </c:pt>
                  <c:pt idx="247">
                    <c:v>19-Oct</c:v>
                  </c:pt>
                  <c:pt idx="248">
                    <c:v>16-Nov</c:v>
                  </c:pt>
                  <c:pt idx="249">
                    <c:v>7-Dec</c:v>
                  </c:pt>
                  <c:pt idx="250">
                    <c:v>5-Jan</c:v>
                  </c:pt>
                  <c:pt idx="251">
                    <c:v>22-Feb</c:v>
                  </c:pt>
                  <c:pt idx="252">
                    <c:v>7-Mar</c:v>
                  </c:pt>
                  <c:pt idx="253">
                    <c:v>25-Apr</c:v>
                  </c:pt>
                  <c:pt idx="254">
                    <c:v>23-May</c:v>
                  </c:pt>
                  <c:pt idx="255">
                    <c:v>20-Jun</c:v>
                  </c:pt>
                  <c:pt idx="256">
                    <c:v>11-Jul</c:v>
                  </c:pt>
                  <c:pt idx="257">
                    <c:v>25-Jul</c:v>
                  </c:pt>
                  <c:pt idx="258">
                    <c:v>9-Aug</c:v>
                  </c:pt>
                  <c:pt idx="259">
                    <c:v>22-Aug</c:v>
                  </c:pt>
                  <c:pt idx="260">
                    <c:v>12-Sep</c:v>
                  </c:pt>
                  <c:pt idx="261">
                    <c:v>26-Sep</c:v>
                  </c:pt>
                  <c:pt idx="262">
                    <c:v>17-Oct</c:v>
                  </c:pt>
                  <c:pt idx="263">
                    <c:v>17-Nov</c:v>
                  </c:pt>
                  <c:pt idx="264">
                    <c:v>5-Dec</c:v>
                  </c:pt>
                  <c:pt idx="265">
                    <c:v>9-Jan</c:v>
                  </c:pt>
                  <c:pt idx="266">
                    <c:v>13-Feb</c:v>
                  </c:pt>
                  <c:pt idx="267">
                    <c:v>20-Mar</c:v>
                  </c:pt>
                  <c:pt idx="268">
                    <c:v>17-Apr</c:v>
                  </c:pt>
                  <c:pt idx="269">
                    <c:v>22-May</c:v>
                  </c:pt>
                  <c:pt idx="270">
                    <c:v>26-Jun</c:v>
                  </c:pt>
                  <c:pt idx="271">
                    <c:v>10-Jul</c:v>
                  </c:pt>
                  <c:pt idx="272">
                    <c:v>17-Jul</c:v>
                  </c:pt>
                  <c:pt idx="273">
                    <c:v>8-Aug</c:v>
                  </c:pt>
                  <c:pt idx="274">
                    <c:v>14-Aug</c:v>
                  </c:pt>
                  <c:pt idx="275">
                    <c:v>11-Sep</c:v>
                  </c:pt>
                  <c:pt idx="276">
                    <c:v>18-Sep</c:v>
                  </c:pt>
                  <c:pt idx="277">
                    <c:v>16-Oct</c:v>
                  </c:pt>
                  <c:pt idx="278">
                    <c:v>13-Nov</c:v>
                  </c:pt>
                  <c:pt idx="279">
                    <c:v>11-Dec</c:v>
                  </c:pt>
                </c:lvl>
                <c:lvl>
                  <c:pt idx="0">
                    <c:v>2000</c:v>
                  </c:pt>
                  <c:pt idx="15">
                    <c:v>2001</c:v>
                  </c:pt>
                  <c:pt idx="31">
                    <c:v>2002</c:v>
                  </c:pt>
                  <c:pt idx="47">
                    <c:v>2003</c:v>
                  </c:pt>
                  <c:pt idx="63">
                    <c:v>2004</c:v>
                  </c:pt>
                  <c:pt idx="79">
                    <c:v>2005</c:v>
                  </c:pt>
                  <c:pt idx="96">
                    <c:v>2006</c:v>
                  </c:pt>
                  <c:pt idx="113">
                    <c:v>2007</c:v>
                  </c:pt>
                  <c:pt idx="129">
                    <c:v>2008</c:v>
                  </c:pt>
                  <c:pt idx="144">
                    <c:v>2009</c:v>
                  </c:pt>
                  <c:pt idx="160">
                    <c:v>2010</c:v>
                  </c:pt>
                  <c:pt idx="175">
                    <c:v>2011</c:v>
                  </c:pt>
                  <c:pt idx="190">
                    <c:v>2012</c:v>
                  </c:pt>
                  <c:pt idx="205">
                    <c:v>2013</c:v>
                  </c:pt>
                  <c:pt idx="220">
                    <c:v>2014</c:v>
                  </c:pt>
                  <c:pt idx="235">
                    <c:v>2015</c:v>
                  </c:pt>
                  <c:pt idx="250">
                    <c:v>2016</c:v>
                  </c:pt>
                  <c:pt idx="265">
                    <c:v>2017</c:v>
                  </c:pt>
                </c:lvl>
              </c:multiLvlStrCache>
            </c:multiLvlStrRef>
          </c:cat>
          <c:val>
            <c:numRef>
              <c:f>'2000-2019 Data'!$B$18:$JU$18</c:f>
              <c:numCache>
                <c:formatCode>0.0</c:formatCode>
                <c:ptCount val="280"/>
                <c:pt idx="0">
                  <c:v>25.9</c:v>
                </c:pt>
                <c:pt idx="1">
                  <c:v>20.9</c:v>
                </c:pt>
                <c:pt idx="2">
                  <c:v>16.8</c:v>
                </c:pt>
                <c:pt idx="3">
                  <c:v>20</c:v>
                </c:pt>
                <c:pt idx="4">
                  <c:v>22.9</c:v>
                </c:pt>
                <c:pt idx="5">
                  <c:v>20.3</c:v>
                </c:pt>
                <c:pt idx="7">
                  <c:v>26.8</c:v>
                </c:pt>
                <c:pt idx="8">
                  <c:v>45.7</c:v>
                </c:pt>
                <c:pt idx="9">
                  <c:v>32.1</c:v>
                </c:pt>
                <c:pt idx="10">
                  <c:v>41.8</c:v>
                </c:pt>
                <c:pt idx="11">
                  <c:v>96.1</c:v>
                </c:pt>
                <c:pt idx="12">
                  <c:v>100.5</c:v>
                </c:pt>
                <c:pt idx="13">
                  <c:v>86.6</c:v>
                </c:pt>
                <c:pt idx="14" formatCode="General">
                  <c:v>34.5</c:v>
                </c:pt>
                <c:pt idx="15">
                  <c:v>27.590159999999997</c:v>
                </c:pt>
                <c:pt idx="16">
                  <c:v>14.32479918367347</c:v>
                </c:pt>
                <c:pt idx="17">
                  <c:v>12.591840000000001</c:v>
                </c:pt>
                <c:pt idx="18">
                  <c:v>18.355423516483519</c:v>
                </c:pt>
                <c:pt idx="19">
                  <c:v>14.83908099447514</c:v>
                </c:pt>
                <c:pt idx="20">
                  <c:v>18.248802527472527</c:v>
                </c:pt>
                <c:pt idx="21">
                  <c:v>21.94248</c:v>
                </c:pt>
                <c:pt idx="22">
                  <c:v>79.188668571428593</c:v>
                </c:pt>
                <c:pt idx="23">
                  <c:v>54.630461052631581</c:v>
                </c:pt>
                <c:pt idx="24">
                  <c:v>61.048026666666665</c:v>
                </c:pt>
                <c:pt idx="25">
                  <c:v>59.622189473684223</c:v>
                </c:pt>
                <c:pt idx="26">
                  <c:v>80.652311688311698</c:v>
                </c:pt>
                <c:pt idx="27">
                  <c:v>66.948278823529421</c:v>
                </c:pt>
                <c:pt idx="28">
                  <c:v>150.08975999999998</c:v>
                </c:pt>
                <c:pt idx="29">
                  <c:v>41.20373086956522</c:v>
                </c:pt>
                <c:pt idx="30">
                  <c:v>19.544817464788736</c:v>
                </c:pt>
                <c:pt idx="31">
                  <c:v>28.766759999999998</c:v>
                </c:pt>
                <c:pt idx="32">
                  <c:v>26.634246122448982</c:v>
                </c:pt>
                <c:pt idx="33">
                  <c:v>16.954009411764709</c:v>
                </c:pt>
                <c:pt idx="34">
                  <c:v>16.474860722891567</c:v>
                </c:pt>
                <c:pt idx="35">
                  <c:v>19.760960000000001</c:v>
                </c:pt>
                <c:pt idx="36">
                  <c:v>13.271160000000002</c:v>
                </c:pt>
                <c:pt idx="37">
                  <c:v>37.830923478260871</c:v>
                </c:pt>
                <c:pt idx="38">
                  <c:v>39.824579999999997</c:v>
                </c:pt>
                <c:pt idx="39">
                  <c:v>55.772656363636372</c:v>
                </c:pt>
                <c:pt idx="40">
                  <c:v>65.199179999999998</c:v>
                </c:pt>
                <c:pt idx="41">
                  <c:v>69.922846666666672</c:v>
                </c:pt>
                <c:pt idx="42">
                  <c:v>46.025040000000004</c:v>
                </c:pt>
                <c:pt idx="43">
                  <c:v>79.859073333333342</c:v>
                </c:pt>
                <c:pt idx="44">
                  <c:v>100.97845263157895</c:v>
                </c:pt>
                <c:pt idx="45">
                  <c:v>87.476386666666684</c:v>
                </c:pt>
                <c:pt idx="46">
                  <c:v>45.727313333333328</c:v>
                </c:pt>
                <c:pt idx="47">
                  <c:v>36.772573333333327</c:v>
                </c:pt>
                <c:pt idx="48">
                  <c:v>22.367733333333334</c:v>
                </c:pt>
                <c:pt idx="49">
                  <c:v>50.04135476190477</c:v>
                </c:pt>
                <c:pt idx="50">
                  <c:v>26.925886666666663</c:v>
                </c:pt>
                <c:pt idx="51">
                  <c:v>39.212599999999995</c:v>
                </c:pt>
                <c:pt idx="52">
                  <c:v>36.441299999999998</c:v>
                </c:pt>
                <c:pt idx="53">
                  <c:v>42.19332</c:v>
                </c:pt>
                <c:pt idx="54">
                  <c:v>45.525540000000007</c:v>
                </c:pt>
                <c:pt idx="55">
                  <c:v>142.36212722891565</c:v>
                </c:pt>
                <c:pt idx="56">
                  <c:v>77.682240000000007</c:v>
                </c:pt>
                <c:pt idx="57">
                  <c:v>178.71350526315788</c:v>
                </c:pt>
                <c:pt idx="58">
                  <c:v>91.221279999999993</c:v>
                </c:pt>
                <c:pt idx="59">
                  <c:v>98.989800000000002</c:v>
                </c:pt>
                <c:pt idx="60">
                  <c:v>68.808900000000008</c:v>
                </c:pt>
                <c:pt idx="61">
                  <c:v>30.318608659793817</c:v>
                </c:pt>
                <c:pt idx="62">
                  <c:v>24.744120000000002</c:v>
                </c:pt>
                <c:pt idx="63">
                  <c:v>19.251840000000001</c:v>
                </c:pt>
                <c:pt idx="64">
                  <c:v>16.76322</c:v>
                </c:pt>
                <c:pt idx="65">
                  <c:v>15.97734</c:v>
                </c:pt>
                <c:pt idx="66">
                  <c:v>14.758560000000001</c:v>
                </c:pt>
                <c:pt idx="67">
                  <c:v>15.543329999999997</c:v>
                </c:pt>
                <c:pt idx="68">
                  <c:v>16.412459999999999</c:v>
                </c:pt>
                <c:pt idx="69">
                  <c:v>20.628239999999998</c:v>
                </c:pt>
                <c:pt idx="70">
                  <c:v>23.634119999999999</c:v>
                </c:pt>
                <c:pt idx="71">
                  <c:v>35.724240000000002</c:v>
                </c:pt>
                <c:pt idx="72">
                  <c:v>31.182119999999998</c:v>
                </c:pt>
                <c:pt idx="73">
                  <c:v>44.168010000000002</c:v>
                </c:pt>
                <c:pt idx="74">
                  <c:v>48.646860000000004</c:v>
                </c:pt>
                <c:pt idx="75">
                  <c:v>39.409439999999996</c:v>
                </c:pt>
                <c:pt idx="76">
                  <c:v>16.990770000000001</c:v>
                </c:pt>
                <c:pt idx="77">
                  <c:v>16.7943</c:v>
                </c:pt>
                <c:pt idx="78">
                  <c:v>11.86368</c:v>
                </c:pt>
                <c:pt idx="79">
                  <c:v>12.31767</c:v>
                </c:pt>
                <c:pt idx="80">
                  <c:v>12.805632727272727</c:v>
                </c:pt>
                <c:pt idx="81">
                  <c:v>17.067360000000001</c:v>
                </c:pt>
                <c:pt idx="82">
                  <c:v>13.721820000000001</c:v>
                </c:pt>
                <c:pt idx="83">
                  <c:v>36.425760000000004</c:v>
                </c:pt>
                <c:pt idx="84">
                  <c:v>28.455959999999997</c:v>
                </c:pt>
                <c:pt idx="85">
                  <c:v>28.161810000000003</c:v>
                </c:pt>
                <c:pt idx="86">
                  <c:v>29.992200000000004</c:v>
                </c:pt>
                <c:pt idx="87">
                  <c:v>35.258040000000001</c:v>
                </c:pt>
                <c:pt idx="88">
                  <c:v>59.353920000000002</c:v>
                </c:pt>
                <c:pt idx="89">
                  <c:v>49.645859999999999</c:v>
                </c:pt>
                <c:pt idx="90">
                  <c:v>46.327911428571433</c:v>
                </c:pt>
                <c:pt idx="91">
                  <c:v>37.229399999999998</c:v>
                </c:pt>
                <c:pt idx="92">
                  <c:v>60.319387132867135</c:v>
                </c:pt>
                <c:pt idx="93">
                  <c:v>25.05048</c:v>
                </c:pt>
                <c:pt idx="94">
                  <c:v>23.24118</c:v>
                </c:pt>
                <c:pt idx="95">
                  <c:v>19.518239999999999</c:v>
                </c:pt>
                <c:pt idx="96">
                  <c:v>17.051819999999999</c:v>
                </c:pt>
                <c:pt idx="97">
                  <c:v>14.254619999999999</c:v>
                </c:pt>
                <c:pt idx="98">
                  <c:v>13.91052</c:v>
                </c:pt>
                <c:pt idx="99">
                  <c:v>14.43444</c:v>
                </c:pt>
                <c:pt idx="100">
                  <c:v>15.753119999999999</c:v>
                </c:pt>
                <c:pt idx="101">
                  <c:v>16.101659999999999</c:v>
                </c:pt>
                <c:pt idx="102">
                  <c:v>23.052480000000003</c:v>
                </c:pt>
                <c:pt idx="103">
                  <c:v>37.60569000000001</c:v>
                </c:pt>
                <c:pt idx="104">
                  <c:v>46.364699999999999</c:v>
                </c:pt>
                <c:pt idx="105">
                  <c:v>58.836660000000009</c:v>
                </c:pt>
                <c:pt idx="106">
                  <c:v>37.482480000000002</c:v>
                </c:pt>
                <c:pt idx="107">
                  <c:v>83.805000000000007</c:v>
                </c:pt>
                <c:pt idx="108">
                  <c:v>82.981380000000001</c:v>
                </c:pt>
                <c:pt idx="109">
                  <c:v>45.727560000000004</c:v>
                </c:pt>
                <c:pt idx="110">
                  <c:v>42.417540000000002</c:v>
                </c:pt>
                <c:pt idx="111">
                  <c:v>29.370600000000003</c:v>
                </c:pt>
                <c:pt idx="112">
                  <c:v>51.852931764705893</c:v>
                </c:pt>
                <c:pt idx="113">
                  <c:v>39.578160000000004</c:v>
                </c:pt>
                <c:pt idx="114">
                  <c:v>29.663640000000004</c:v>
                </c:pt>
                <c:pt idx="115">
                  <c:v>40.53219814814814</c:v>
                </c:pt>
                <c:pt idx="116">
                  <c:v>26.89086</c:v>
                </c:pt>
                <c:pt idx="117">
                  <c:v>48.142601748251742</c:v>
                </c:pt>
                <c:pt idx="118">
                  <c:v>30.06324</c:v>
                </c:pt>
                <c:pt idx="119">
                  <c:v>25.103760000000001</c:v>
                </c:pt>
                <c:pt idx="120">
                  <c:v>22.4664</c:v>
                </c:pt>
                <c:pt idx="121">
                  <c:v>23.691840000000003</c:v>
                </c:pt>
                <c:pt idx="122">
                  <c:v>40.088759999999994</c:v>
                </c:pt>
                <c:pt idx="123">
                  <c:v>30.471720000000001</c:v>
                </c:pt>
                <c:pt idx="124">
                  <c:v>29.643660000000004</c:v>
                </c:pt>
                <c:pt idx="125">
                  <c:v>32.998080000000002</c:v>
                </c:pt>
                <c:pt idx="126">
                  <c:v>16.578960000000002</c:v>
                </c:pt>
                <c:pt idx="127">
                  <c:v>20.348520000000001</c:v>
                </c:pt>
                <c:pt idx="128">
                  <c:v>21.396359999999998</c:v>
                </c:pt>
                <c:pt idx="129" formatCode="General">
                  <c:v>22</c:v>
                </c:pt>
                <c:pt idx="130" formatCode="General">
                  <c:v>11</c:v>
                </c:pt>
                <c:pt idx="131" formatCode="General">
                  <c:v>17</c:v>
                </c:pt>
                <c:pt idx="132" formatCode="General">
                  <c:v>12</c:v>
                </c:pt>
                <c:pt idx="133" formatCode="General">
                  <c:v>9</c:v>
                </c:pt>
                <c:pt idx="134" formatCode="General">
                  <c:v>14</c:v>
                </c:pt>
                <c:pt idx="135" formatCode="General">
                  <c:v>17</c:v>
                </c:pt>
                <c:pt idx="136" formatCode="0">
                  <c:v>45</c:v>
                </c:pt>
                <c:pt idx="137" formatCode="General">
                  <c:v>37</c:v>
                </c:pt>
                <c:pt idx="138" formatCode="General">
                  <c:v>51</c:v>
                </c:pt>
                <c:pt idx="139" formatCode="General">
                  <c:v>70</c:v>
                </c:pt>
                <c:pt idx="140" formatCode="General">
                  <c:v>49</c:v>
                </c:pt>
                <c:pt idx="141" formatCode="General">
                  <c:v>23</c:v>
                </c:pt>
                <c:pt idx="142" formatCode="0">
                  <c:v>21</c:v>
                </c:pt>
                <c:pt idx="143">
                  <c:v>37</c:v>
                </c:pt>
                <c:pt idx="144" formatCode="General">
                  <c:v>13</c:v>
                </c:pt>
                <c:pt idx="145" formatCode="General">
                  <c:v>11</c:v>
                </c:pt>
                <c:pt idx="146" formatCode="General">
                  <c:v>16</c:v>
                </c:pt>
                <c:pt idx="147" formatCode="General">
                  <c:v>29</c:v>
                </c:pt>
                <c:pt idx="148" formatCode="General">
                  <c:v>10</c:v>
                </c:pt>
                <c:pt idx="149" formatCode="General">
                  <c:v>24</c:v>
                </c:pt>
                <c:pt idx="150" formatCode="General">
                  <c:v>16</c:v>
                </c:pt>
                <c:pt idx="151" formatCode="General">
                  <c:v>36</c:v>
                </c:pt>
                <c:pt idx="152" formatCode="0">
                  <c:v>43</c:v>
                </c:pt>
                <c:pt idx="153" formatCode="General">
                  <c:v>69</c:v>
                </c:pt>
                <c:pt idx="154" formatCode="General">
                  <c:v>25</c:v>
                </c:pt>
                <c:pt idx="155" formatCode="General">
                  <c:v>30</c:v>
                </c:pt>
                <c:pt idx="156" formatCode="General">
                  <c:v>25</c:v>
                </c:pt>
                <c:pt idx="158" formatCode="General">
                  <c:v>9</c:v>
                </c:pt>
                <c:pt idx="159" formatCode="0">
                  <c:v>7</c:v>
                </c:pt>
                <c:pt idx="160" formatCode="General">
                  <c:v>17</c:v>
                </c:pt>
                <c:pt idx="161" formatCode="General">
                  <c:v>28</c:v>
                </c:pt>
                <c:pt idx="162" formatCode="General">
                  <c:v>16</c:v>
                </c:pt>
                <c:pt idx="163" formatCode="General">
                  <c:v>39</c:v>
                </c:pt>
                <c:pt idx="164" formatCode="General">
                  <c:v>20</c:v>
                </c:pt>
                <c:pt idx="165" formatCode="General">
                  <c:v>32</c:v>
                </c:pt>
                <c:pt idx="166" formatCode="General">
                  <c:v>10</c:v>
                </c:pt>
                <c:pt idx="167" formatCode="General">
                  <c:v>31</c:v>
                </c:pt>
                <c:pt idx="168" formatCode="0">
                  <c:v>42</c:v>
                </c:pt>
                <c:pt idx="169" formatCode="General">
                  <c:v>32</c:v>
                </c:pt>
                <c:pt idx="170" formatCode="General">
                  <c:v>34</c:v>
                </c:pt>
                <c:pt idx="171" formatCode="General">
                  <c:v>51</c:v>
                </c:pt>
                <c:pt idx="172" formatCode="General">
                  <c:v>54</c:v>
                </c:pt>
                <c:pt idx="173" formatCode="General">
                  <c:v>36</c:v>
                </c:pt>
                <c:pt idx="174" formatCode="0">
                  <c:v>25</c:v>
                </c:pt>
                <c:pt idx="175" formatCode="General">
                  <c:v>32</c:v>
                </c:pt>
                <c:pt idx="176" formatCode="General">
                  <c:v>24</c:v>
                </c:pt>
                <c:pt idx="177" formatCode="General">
                  <c:v>20</c:v>
                </c:pt>
                <c:pt idx="178" formatCode="General">
                  <c:v>23</c:v>
                </c:pt>
                <c:pt idx="179" formatCode="General">
                  <c:v>30</c:v>
                </c:pt>
                <c:pt idx="180" formatCode="General">
                  <c:v>89</c:v>
                </c:pt>
                <c:pt idx="181" formatCode="General">
                  <c:v>28</c:v>
                </c:pt>
                <c:pt idx="182" formatCode="General">
                  <c:v>42</c:v>
                </c:pt>
                <c:pt idx="183" formatCode="0">
                  <c:v>48</c:v>
                </c:pt>
                <c:pt idx="184" formatCode="General">
                  <c:v>52</c:v>
                </c:pt>
                <c:pt idx="185" formatCode="General">
                  <c:v>61</c:v>
                </c:pt>
                <c:pt idx="186" formatCode="General">
                  <c:v>62</c:v>
                </c:pt>
                <c:pt idx="187" formatCode="General">
                  <c:v>24</c:v>
                </c:pt>
                <c:pt idx="188" formatCode="General">
                  <c:v>45</c:v>
                </c:pt>
                <c:pt idx="189" formatCode="0">
                  <c:v>12</c:v>
                </c:pt>
                <c:pt idx="190" formatCode="General">
                  <c:v>14</c:v>
                </c:pt>
                <c:pt idx="191" formatCode="General">
                  <c:v>21</c:v>
                </c:pt>
                <c:pt idx="192" formatCode="General">
                  <c:v>16</c:v>
                </c:pt>
                <c:pt idx="193" formatCode="General">
                  <c:v>21</c:v>
                </c:pt>
                <c:pt idx="194" formatCode="General">
                  <c:v>21</c:v>
                </c:pt>
                <c:pt idx="195" formatCode="General">
                  <c:v>30</c:v>
                </c:pt>
                <c:pt idx="196" formatCode="General">
                  <c:v>51</c:v>
                </c:pt>
                <c:pt idx="197" formatCode="General">
                  <c:v>67</c:v>
                </c:pt>
                <c:pt idx="198" formatCode="0">
                  <c:v>122</c:v>
                </c:pt>
                <c:pt idx="199" formatCode="0">
                  <c:v>97</c:v>
                </c:pt>
                <c:pt idx="200" formatCode="General">
                  <c:v>100</c:v>
                </c:pt>
                <c:pt idx="201" formatCode="General">
                  <c:v>117</c:v>
                </c:pt>
                <c:pt idx="202" formatCode="General">
                  <c:v>75</c:v>
                </c:pt>
                <c:pt idx="203" formatCode="General">
                  <c:v>53</c:v>
                </c:pt>
                <c:pt idx="204" formatCode="0">
                  <c:v>34</c:v>
                </c:pt>
                <c:pt idx="205" formatCode="0">
                  <c:v>74</c:v>
                </c:pt>
                <c:pt idx="206" formatCode="0">
                  <c:v>39</c:v>
                </c:pt>
                <c:pt idx="207" formatCode="0">
                  <c:v>27</c:v>
                </c:pt>
                <c:pt idx="208" formatCode="0">
                  <c:v>17</c:v>
                </c:pt>
                <c:pt idx="209" formatCode="0">
                  <c:v>30</c:v>
                </c:pt>
                <c:pt idx="210" formatCode="0">
                  <c:v>60</c:v>
                </c:pt>
                <c:pt idx="211" formatCode="0">
                  <c:v>185</c:v>
                </c:pt>
                <c:pt idx="212" formatCode="0">
                  <c:v>58</c:v>
                </c:pt>
                <c:pt idx="213" formatCode="0">
                  <c:v>259</c:v>
                </c:pt>
                <c:pt idx="214" formatCode="0">
                  <c:v>147</c:v>
                </c:pt>
                <c:pt idx="215" formatCode="0">
                  <c:v>120</c:v>
                </c:pt>
                <c:pt idx="216" formatCode="0">
                  <c:v>61</c:v>
                </c:pt>
                <c:pt idx="217" formatCode="0">
                  <c:v>51</c:v>
                </c:pt>
                <c:pt idx="218" formatCode="0">
                  <c:v>25</c:v>
                </c:pt>
                <c:pt idx="219" formatCode="0">
                  <c:v>15</c:v>
                </c:pt>
                <c:pt idx="220" formatCode="General">
                  <c:v>17</c:v>
                </c:pt>
                <c:pt idx="221" formatCode="General">
                  <c:v>21</c:v>
                </c:pt>
                <c:pt idx="222" formatCode="General">
                  <c:v>33</c:v>
                </c:pt>
                <c:pt idx="223" formatCode="General">
                  <c:v>14</c:v>
                </c:pt>
                <c:pt idx="224" formatCode="General">
                  <c:v>3</c:v>
                </c:pt>
                <c:pt idx="225" formatCode="General">
                  <c:v>28</c:v>
                </c:pt>
                <c:pt idx="226" formatCode="General">
                  <c:v>41</c:v>
                </c:pt>
                <c:pt idx="227" formatCode="General">
                  <c:v>44</c:v>
                </c:pt>
                <c:pt idx="228" formatCode="General">
                  <c:v>21</c:v>
                </c:pt>
                <c:pt idx="229" formatCode="General">
                  <c:v>28</c:v>
                </c:pt>
                <c:pt idx="230" formatCode="General">
                  <c:v>50</c:v>
                </c:pt>
                <c:pt idx="231" formatCode="General">
                  <c:v>41</c:v>
                </c:pt>
                <c:pt idx="232" formatCode="General">
                  <c:v>18</c:v>
                </c:pt>
                <c:pt idx="233" formatCode="General">
                  <c:v>2</c:v>
                </c:pt>
                <c:pt idx="234" formatCode="General">
                  <c:v>14</c:v>
                </c:pt>
                <c:pt idx="235" formatCode="General">
                  <c:v>13</c:v>
                </c:pt>
                <c:pt idx="236" formatCode="General">
                  <c:v>17</c:v>
                </c:pt>
                <c:pt idx="237" formatCode="General">
                  <c:v>22</c:v>
                </c:pt>
                <c:pt idx="238" formatCode="General">
                  <c:v>46</c:v>
                </c:pt>
                <c:pt idx="239" formatCode="General">
                  <c:v>61</c:v>
                </c:pt>
                <c:pt idx="240" formatCode="General">
                  <c:v>42</c:v>
                </c:pt>
                <c:pt idx="241" formatCode="General">
                  <c:v>42</c:v>
                </c:pt>
                <c:pt idx="242" formatCode="General">
                  <c:v>34</c:v>
                </c:pt>
                <c:pt idx="243" formatCode="General">
                  <c:v>28</c:v>
                </c:pt>
                <c:pt idx="244" formatCode="General">
                  <c:v>40</c:v>
                </c:pt>
                <c:pt idx="245" formatCode="General">
                  <c:v>40</c:v>
                </c:pt>
                <c:pt idx="246" formatCode="General">
                  <c:v>52</c:v>
                </c:pt>
                <c:pt idx="247" formatCode="General">
                  <c:v>38</c:v>
                </c:pt>
                <c:pt idx="248" formatCode="General">
                  <c:v>76</c:v>
                </c:pt>
                <c:pt idx="249" formatCode="General">
                  <c:v>13</c:v>
                </c:pt>
                <c:pt idx="250" formatCode="0.00">
                  <c:v>12.78</c:v>
                </c:pt>
                <c:pt idx="251" formatCode="0.00">
                  <c:v>10.41</c:v>
                </c:pt>
                <c:pt idx="252" formatCode="0.00">
                  <c:v>9.2200000000000006</c:v>
                </c:pt>
                <c:pt idx="253" formatCode="0.00">
                  <c:v>10.95</c:v>
                </c:pt>
                <c:pt idx="254" formatCode="0.00">
                  <c:v>8.68</c:v>
                </c:pt>
                <c:pt idx="255" formatCode="0.00">
                  <c:v>7.19</c:v>
                </c:pt>
                <c:pt idx="256" formatCode="0.00">
                  <c:v>7.32</c:v>
                </c:pt>
                <c:pt idx="257" formatCode="0.00">
                  <c:v>7.35</c:v>
                </c:pt>
                <c:pt idx="258" formatCode="0.00">
                  <c:v>6.11</c:v>
                </c:pt>
                <c:pt idx="259" formatCode="0.00">
                  <c:v>5.0199999999999996</c:v>
                </c:pt>
                <c:pt idx="260" formatCode="0.00">
                  <c:v>7.16</c:v>
                </c:pt>
                <c:pt idx="261" formatCode="0.00">
                  <c:v>6.81</c:v>
                </c:pt>
                <c:pt idx="262" formatCode="0.00">
                  <c:v>8.5</c:v>
                </c:pt>
                <c:pt idx="263" formatCode="0.00">
                  <c:v>10.85</c:v>
                </c:pt>
                <c:pt idx="264" formatCode="0.00">
                  <c:v>13.16</c:v>
                </c:pt>
                <c:pt idx="265">
                  <c:v>21</c:v>
                </c:pt>
                <c:pt idx="266">
                  <c:v>13</c:v>
                </c:pt>
                <c:pt idx="267">
                  <c:v>14</c:v>
                </c:pt>
                <c:pt idx="268">
                  <c:v>19</c:v>
                </c:pt>
                <c:pt idx="269">
                  <c:v>123</c:v>
                </c:pt>
                <c:pt idx="270">
                  <c:v>25</c:v>
                </c:pt>
                <c:pt idx="271">
                  <c:v>31</c:v>
                </c:pt>
                <c:pt idx="272">
                  <c:v>33</c:v>
                </c:pt>
                <c:pt idx="273">
                  <c:v>85</c:v>
                </c:pt>
                <c:pt idx="274">
                  <c:v>97</c:v>
                </c:pt>
                <c:pt idx="275">
                  <c:v>55</c:v>
                </c:pt>
                <c:pt idx="276">
                  <c:v>54</c:v>
                </c:pt>
                <c:pt idx="277" formatCode="General">
                  <c:v>26</c:v>
                </c:pt>
                <c:pt idx="278" formatCode="General">
                  <c:v>24</c:v>
                </c:pt>
                <c:pt idx="279" formatCode="General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A-4F02-ADE4-E75109827F34}"/>
            </c:ext>
          </c:extLst>
        </c:ser>
        <c:ser>
          <c:idx val="1"/>
          <c:order val="1"/>
          <c:tx>
            <c:strRef>
              <c:f>'2000-2019 Data'!$A$16</c:f>
              <c:strCache>
                <c:ptCount val="1"/>
                <c:pt idx="0">
                  <c:v>Total Dissolved Phosphorus (TDP), ppb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multiLvlStrRef>
              <c:f>'2000-2019 Data'!$B$2:$JU$3</c:f>
              <c:multiLvlStrCache>
                <c:ptCount val="280"/>
                <c:lvl>
                  <c:pt idx="0">
                    <c:v>2-Mar</c:v>
                  </c:pt>
                  <c:pt idx="1">
                    <c:v>22-Mar</c:v>
                  </c:pt>
                  <c:pt idx="2">
                    <c:v>18-Apr</c:v>
                  </c:pt>
                  <c:pt idx="3">
                    <c:v>8-May</c:v>
                  </c:pt>
                  <c:pt idx="4">
                    <c:v>23-May</c:v>
                  </c:pt>
                  <c:pt idx="5">
                    <c:v>6-Jun</c:v>
                  </c:pt>
                  <c:pt idx="6">
                    <c:v>20-Jun</c:v>
                  </c:pt>
                  <c:pt idx="7">
                    <c:v>5-Jul</c:v>
                  </c:pt>
                  <c:pt idx="8">
                    <c:v>18-Jul</c:v>
                  </c:pt>
                  <c:pt idx="9">
                    <c:v>1-Aug</c:v>
                  </c:pt>
                  <c:pt idx="10">
                    <c:v>15-Aug</c:v>
                  </c:pt>
                  <c:pt idx="11">
                    <c:v>12-Sep</c:v>
                  </c:pt>
                  <c:pt idx="12">
                    <c:v>4-Oct</c:v>
                  </c:pt>
                  <c:pt idx="13">
                    <c:v>31-Oct</c:v>
                  </c:pt>
                  <c:pt idx="14">
                    <c:v>28-Nov</c:v>
                  </c:pt>
                  <c:pt idx="15">
                    <c:v>15-Mar</c:v>
                  </c:pt>
                  <c:pt idx="16">
                    <c:v>4-Apr</c:v>
                  </c:pt>
                  <c:pt idx="17">
                    <c:v>19-Apr</c:v>
                  </c:pt>
                  <c:pt idx="18">
                    <c:v>3-May</c:v>
                  </c:pt>
                  <c:pt idx="19">
                    <c:v>24-May</c:v>
                  </c:pt>
                  <c:pt idx="20">
                    <c:v>7-Jun</c:v>
                  </c:pt>
                  <c:pt idx="21">
                    <c:v>28-Jun</c:v>
                  </c:pt>
                  <c:pt idx="22">
                    <c:v>12-Jul</c:v>
                  </c:pt>
                  <c:pt idx="23">
                    <c:v>26-Jul</c:v>
                  </c:pt>
                  <c:pt idx="24">
                    <c:v>14-Aug</c:v>
                  </c:pt>
                  <c:pt idx="25">
                    <c:v>28-Aug</c:v>
                  </c:pt>
                  <c:pt idx="26">
                    <c:v>13-Sep</c:v>
                  </c:pt>
                  <c:pt idx="27">
                    <c:v>27-Sep</c:v>
                  </c:pt>
                  <c:pt idx="28">
                    <c:v>18-Oct</c:v>
                  </c:pt>
                  <c:pt idx="29">
                    <c:v>8-Nov</c:v>
                  </c:pt>
                  <c:pt idx="30">
                    <c:v>10-Dec</c:v>
                  </c:pt>
                  <c:pt idx="31">
                    <c:v>20-Feb</c:v>
                  </c:pt>
                  <c:pt idx="32">
                    <c:v>20-Mar</c:v>
                  </c:pt>
                  <c:pt idx="33">
                    <c:v>16-Apr</c:v>
                  </c:pt>
                  <c:pt idx="34">
                    <c:v>9-May</c:v>
                  </c:pt>
                  <c:pt idx="35">
                    <c:v>23-May</c:v>
                  </c:pt>
                  <c:pt idx="36">
                    <c:v>6-Jun</c:v>
                  </c:pt>
                  <c:pt idx="37">
                    <c:v>20-Jun</c:v>
                  </c:pt>
                  <c:pt idx="38">
                    <c:v>1-Jul</c:v>
                  </c:pt>
                  <c:pt idx="39">
                    <c:v>24-Jul</c:v>
                  </c:pt>
                  <c:pt idx="40">
                    <c:v>8-Aug</c:v>
                  </c:pt>
                  <c:pt idx="41">
                    <c:v>22-Aug</c:v>
                  </c:pt>
                  <c:pt idx="42">
                    <c:v>12-Sep</c:v>
                  </c:pt>
                  <c:pt idx="43">
                    <c:v>26-Sep</c:v>
                  </c:pt>
                  <c:pt idx="44">
                    <c:v>10-Oct</c:v>
                  </c:pt>
                  <c:pt idx="45">
                    <c:v>24-Oct</c:v>
                  </c:pt>
                  <c:pt idx="46">
                    <c:v>21-Nov</c:v>
                  </c:pt>
                  <c:pt idx="47">
                    <c:v>14-Jan</c:v>
                  </c:pt>
                  <c:pt idx="48">
                    <c:v>24-Mar</c:v>
                  </c:pt>
                  <c:pt idx="49">
                    <c:v>15-Apr</c:v>
                  </c:pt>
                  <c:pt idx="50">
                    <c:v>6-May</c:v>
                  </c:pt>
                  <c:pt idx="51">
                    <c:v>27-May</c:v>
                  </c:pt>
                  <c:pt idx="52">
                    <c:v>12-Jun</c:v>
                  </c:pt>
                  <c:pt idx="53">
                    <c:v>26-Jun</c:v>
                  </c:pt>
                  <c:pt idx="54">
                    <c:v>10-Jul</c:v>
                  </c:pt>
                  <c:pt idx="55">
                    <c:v>24-Jul</c:v>
                  </c:pt>
                  <c:pt idx="56">
                    <c:v>7-Aug</c:v>
                  </c:pt>
                  <c:pt idx="57">
                    <c:v>21-Aug</c:v>
                  </c:pt>
                  <c:pt idx="58">
                    <c:v>2-Sep</c:v>
                  </c:pt>
                  <c:pt idx="59">
                    <c:v>25-Sep</c:v>
                  </c:pt>
                  <c:pt idx="60">
                    <c:v>14-Oct</c:v>
                  </c:pt>
                  <c:pt idx="61">
                    <c:v>13-Nov</c:v>
                  </c:pt>
                  <c:pt idx="62">
                    <c:v>3-Dec</c:v>
                  </c:pt>
                  <c:pt idx="63">
                    <c:v>28-Jan</c:v>
                  </c:pt>
                  <c:pt idx="64">
                    <c:v>9-Mar</c:v>
                  </c:pt>
                  <c:pt idx="65">
                    <c:v>15-Apr</c:v>
                  </c:pt>
                  <c:pt idx="66">
                    <c:v>5-May</c:v>
                  </c:pt>
                  <c:pt idx="67">
                    <c:v>19-May</c:v>
                  </c:pt>
                  <c:pt idx="68">
                    <c:v>1-Jun</c:v>
                  </c:pt>
                  <c:pt idx="69">
                    <c:v>23-Jun</c:v>
                  </c:pt>
                  <c:pt idx="70">
                    <c:v>6-Jul</c:v>
                  </c:pt>
                  <c:pt idx="71">
                    <c:v>21-Jul</c:v>
                  </c:pt>
                  <c:pt idx="72">
                    <c:v>5-Aug</c:v>
                  </c:pt>
                  <c:pt idx="73">
                    <c:v>26-Aug</c:v>
                  </c:pt>
                  <c:pt idx="74">
                    <c:v>7-Sep</c:v>
                  </c:pt>
                  <c:pt idx="75">
                    <c:v>28-Sep</c:v>
                  </c:pt>
                  <c:pt idx="76">
                    <c:v>21-Oct</c:v>
                  </c:pt>
                  <c:pt idx="77">
                    <c:v>11-Nov</c:v>
                  </c:pt>
                  <c:pt idx="78">
                    <c:v>1-Dec</c:v>
                  </c:pt>
                  <c:pt idx="79">
                    <c:v>27-Jan</c:v>
                  </c:pt>
                  <c:pt idx="80">
                    <c:v>17-Feb</c:v>
                  </c:pt>
                  <c:pt idx="81">
                    <c:v>17-Mar</c:v>
                  </c:pt>
                  <c:pt idx="82">
                    <c:v>12-Apr</c:v>
                  </c:pt>
                  <c:pt idx="83">
                    <c:v>4-May</c:v>
                  </c:pt>
                  <c:pt idx="84">
                    <c:v>18-May</c:v>
                  </c:pt>
                  <c:pt idx="85">
                    <c:v>1-Jun</c:v>
                  </c:pt>
                  <c:pt idx="86">
                    <c:v>22-Jun</c:v>
                  </c:pt>
                  <c:pt idx="87">
                    <c:v>13-Jul</c:v>
                  </c:pt>
                  <c:pt idx="88">
                    <c:v>27-Jul</c:v>
                  </c:pt>
                  <c:pt idx="89">
                    <c:v>10-Aug</c:v>
                  </c:pt>
                  <c:pt idx="90">
                    <c:v>23-Aug</c:v>
                  </c:pt>
                  <c:pt idx="91">
                    <c:v>8-Sep</c:v>
                  </c:pt>
                  <c:pt idx="92">
                    <c:v>27-Sep</c:v>
                  </c:pt>
                  <c:pt idx="93">
                    <c:v>20-Oct</c:v>
                  </c:pt>
                  <c:pt idx="94">
                    <c:v>10-Nov</c:v>
                  </c:pt>
                  <c:pt idx="95">
                    <c:v>1-Dec</c:v>
                  </c:pt>
                  <c:pt idx="96">
                    <c:v>26-Jan</c:v>
                  </c:pt>
                  <c:pt idx="97">
                    <c:v>16-Feb</c:v>
                  </c:pt>
                  <c:pt idx="98">
                    <c:v>14-Mar</c:v>
                  </c:pt>
                  <c:pt idx="99">
                    <c:v>11-Apr</c:v>
                  </c:pt>
                  <c:pt idx="100">
                    <c:v>2-May</c:v>
                  </c:pt>
                  <c:pt idx="101">
                    <c:v>17-May</c:v>
                  </c:pt>
                  <c:pt idx="102">
                    <c:v>5-Jun</c:v>
                  </c:pt>
                  <c:pt idx="103">
                    <c:v>21-Jun</c:v>
                  </c:pt>
                  <c:pt idx="104">
                    <c:v>5-Jul</c:v>
                  </c:pt>
                  <c:pt idx="105">
                    <c:v>19-Jul</c:v>
                  </c:pt>
                  <c:pt idx="106">
                    <c:v>1-Aug</c:v>
                  </c:pt>
                  <c:pt idx="107">
                    <c:v>22-Aug</c:v>
                  </c:pt>
                  <c:pt idx="108">
                    <c:v>5-Sep</c:v>
                  </c:pt>
                  <c:pt idx="109">
                    <c:v>19-Sep</c:v>
                  </c:pt>
                  <c:pt idx="110">
                    <c:v>17-Oct</c:v>
                  </c:pt>
                  <c:pt idx="111">
                    <c:v>20-Nov</c:v>
                  </c:pt>
                  <c:pt idx="112">
                    <c:v>5-Dec</c:v>
                  </c:pt>
                  <c:pt idx="113">
                    <c:v>25-Jan</c:v>
                  </c:pt>
                  <c:pt idx="114">
                    <c:v>22-Feb</c:v>
                  </c:pt>
                  <c:pt idx="115">
                    <c:v>22-Mar</c:v>
                  </c:pt>
                  <c:pt idx="116">
                    <c:v>12-Apr</c:v>
                  </c:pt>
                  <c:pt idx="117">
                    <c:v>10-May</c:v>
                  </c:pt>
                  <c:pt idx="118">
                    <c:v>23-May</c:v>
                  </c:pt>
                  <c:pt idx="119">
                    <c:v>7-Jun</c:v>
                  </c:pt>
                  <c:pt idx="120">
                    <c:v>21-Jun</c:v>
                  </c:pt>
                  <c:pt idx="121">
                    <c:v>5-Jul</c:v>
                  </c:pt>
                  <c:pt idx="122">
                    <c:v>19-Jul</c:v>
                  </c:pt>
                  <c:pt idx="123">
                    <c:v>2-Aug</c:v>
                  </c:pt>
                  <c:pt idx="124">
                    <c:v>16-Aug</c:v>
                  </c:pt>
                  <c:pt idx="125">
                    <c:v>4-Sep</c:v>
                  </c:pt>
                  <c:pt idx="126">
                    <c:v>24-Oct</c:v>
                  </c:pt>
                  <c:pt idx="127">
                    <c:v>3-Dec</c:v>
                  </c:pt>
                  <c:pt idx="128">
                    <c:v>13-Dec</c:v>
                  </c:pt>
                  <c:pt idx="129">
                    <c:v>30-Jan</c:v>
                  </c:pt>
                  <c:pt idx="130">
                    <c:v>25-Feb</c:v>
                  </c:pt>
                  <c:pt idx="131">
                    <c:v>24-Mar</c:v>
                  </c:pt>
                  <c:pt idx="132">
                    <c:v>28-Apr</c:v>
                  </c:pt>
                  <c:pt idx="133">
                    <c:v>19-May</c:v>
                  </c:pt>
                  <c:pt idx="134">
                    <c:v>23-Jun</c:v>
                  </c:pt>
                  <c:pt idx="135">
                    <c:v>14-Jul</c:v>
                  </c:pt>
                  <c:pt idx="136">
                    <c:v>28-Jul</c:v>
                  </c:pt>
                  <c:pt idx="137">
                    <c:v>11-Aug</c:v>
                  </c:pt>
                  <c:pt idx="138">
                    <c:v>25-Aug</c:v>
                  </c:pt>
                  <c:pt idx="139">
                    <c:v>15-Sep</c:v>
                  </c:pt>
                  <c:pt idx="140">
                    <c:v>29-Sep</c:v>
                  </c:pt>
                  <c:pt idx="141">
                    <c:v>27-Oct</c:v>
                  </c:pt>
                  <c:pt idx="142">
                    <c:v>19-Nov</c:v>
                  </c:pt>
                  <c:pt idx="143">
                    <c:v>15-Dec</c:v>
                  </c:pt>
                  <c:pt idx="144">
                    <c:v>26-Jan</c:v>
                  </c:pt>
                  <c:pt idx="145">
                    <c:v>23-Feb</c:v>
                  </c:pt>
                  <c:pt idx="146">
                    <c:v>16-Mar</c:v>
                  </c:pt>
                  <c:pt idx="147">
                    <c:v>27-Apr</c:v>
                  </c:pt>
                  <c:pt idx="148">
                    <c:v>18-May</c:v>
                  </c:pt>
                  <c:pt idx="149">
                    <c:v>22-Jun</c:v>
                  </c:pt>
                  <c:pt idx="150">
                    <c:v>6-Jul</c:v>
                  </c:pt>
                  <c:pt idx="151">
                    <c:v>20-Jul</c:v>
                  </c:pt>
                  <c:pt idx="152">
                    <c:v>3-Aug</c:v>
                  </c:pt>
                  <c:pt idx="153">
                    <c:v>17-Aug</c:v>
                  </c:pt>
                  <c:pt idx="154">
                    <c:v>16-Sep</c:v>
                  </c:pt>
                  <c:pt idx="155">
                    <c:v>28-Sep</c:v>
                  </c:pt>
                  <c:pt idx="156">
                    <c:v>19-Oct</c:v>
                  </c:pt>
                  <c:pt idx="157">
                    <c:v>2-Nov</c:v>
                  </c:pt>
                  <c:pt idx="158">
                    <c:v>16-Nov</c:v>
                  </c:pt>
                  <c:pt idx="159">
                    <c:v>14-Dec</c:v>
                  </c:pt>
                  <c:pt idx="160">
                    <c:v>25-Jan</c:v>
                  </c:pt>
                  <c:pt idx="161">
                    <c:v>22-Feb</c:v>
                  </c:pt>
                  <c:pt idx="162">
                    <c:v>29-Mar</c:v>
                  </c:pt>
                  <c:pt idx="163">
                    <c:v>26-Apr</c:v>
                  </c:pt>
                  <c:pt idx="164">
                    <c:v>24-May</c:v>
                  </c:pt>
                  <c:pt idx="165">
                    <c:v>29-Jun</c:v>
                  </c:pt>
                  <c:pt idx="166">
                    <c:v>13-Jul</c:v>
                  </c:pt>
                  <c:pt idx="167">
                    <c:v>26-Jul</c:v>
                  </c:pt>
                  <c:pt idx="168">
                    <c:v>9-Aug</c:v>
                  </c:pt>
                  <c:pt idx="169">
                    <c:v>23-Aug</c:v>
                  </c:pt>
                  <c:pt idx="170">
                    <c:v>7-Sep</c:v>
                  </c:pt>
                  <c:pt idx="171">
                    <c:v>27-Sep</c:v>
                  </c:pt>
                  <c:pt idx="172">
                    <c:v>26-Oct</c:v>
                  </c:pt>
                  <c:pt idx="173">
                    <c:v>15-Nov</c:v>
                  </c:pt>
                  <c:pt idx="174">
                    <c:v>2-Dec</c:v>
                  </c:pt>
                  <c:pt idx="175">
                    <c:v>24-Jan</c:v>
                  </c:pt>
                  <c:pt idx="176">
                    <c:v>21-Feb</c:v>
                  </c:pt>
                  <c:pt idx="177">
                    <c:v>25-Mar</c:v>
                  </c:pt>
                  <c:pt idx="178">
                    <c:v>25-Apr</c:v>
                  </c:pt>
                  <c:pt idx="179">
                    <c:v>23-May</c:v>
                  </c:pt>
                  <c:pt idx="180">
                    <c:v>27-Jun</c:v>
                  </c:pt>
                  <c:pt idx="181">
                    <c:v>19-Jul</c:v>
                  </c:pt>
                  <c:pt idx="182">
                    <c:v>25-Jul</c:v>
                  </c:pt>
                  <c:pt idx="183">
                    <c:v>8-Aug</c:v>
                  </c:pt>
                  <c:pt idx="184">
                    <c:v>22-Aug</c:v>
                  </c:pt>
                  <c:pt idx="185">
                    <c:v>12-Sep</c:v>
                  </c:pt>
                  <c:pt idx="186">
                    <c:v>26-Sep</c:v>
                  </c:pt>
                  <c:pt idx="187">
                    <c:v>24-Oct</c:v>
                  </c:pt>
                  <c:pt idx="188">
                    <c:v>28-Nov</c:v>
                  </c:pt>
                  <c:pt idx="189">
                    <c:v>16-Dec</c:v>
                  </c:pt>
                  <c:pt idx="190">
                    <c:v>3-Jan</c:v>
                  </c:pt>
                  <c:pt idx="191">
                    <c:v>10-Feb</c:v>
                  </c:pt>
                  <c:pt idx="192">
                    <c:v>26-Mar</c:v>
                  </c:pt>
                  <c:pt idx="193">
                    <c:v>23-Apr</c:v>
                  </c:pt>
                  <c:pt idx="194">
                    <c:v>21-May</c:v>
                  </c:pt>
                  <c:pt idx="195">
                    <c:v>25-Jun</c:v>
                  </c:pt>
                  <c:pt idx="196">
                    <c:v>9-Jul</c:v>
                  </c:pt>
                  <c:pt idx="197">
                    <c:v>23-Jul</c:v>
                  </c:pt>
                  <c:pt idx="198">
                    <c:v>6-Aug</c:v>
                  </c:pt>
                  <c:pt idx="199">
                    <c:v>27-Aug</c:v>
                  </c:pt>
                  <c:pt idx="200">
                    <c:v>10-Sep</c:v>
                  </c:pt>
                  <c:pt idx="201">
                    <c:v>25-Sep</c:v>
                  </c:pt>
                  <c:pt idx="202">
                    <c:v>22-Oct</c:v>
                  </c:pt>
                  <c:pt idx="203">
                    <c:v>26-Nov</c:v>
                  </c:pt>
                  <c:pt idx="204">
                    <c:v>14-Dec</c:v>
                  </c:pt>
                  <c:pt idx="205">
                    <c:v>22-Jan-13</c:v>
                  </c:pt>
                  <c:pt idx="206">
                    <c:v>19-Feb-13</c:v>
                  </c:pt>
                  <c:pt idx="207">
                    <c:v>25-Mar-13</c:v>
                  </c:pt>
                  <c:pt idx="208">
                    <c:v>22-Apr-13</c:v>
                  </c:pt>
                  <c:pt idx="209">
                    <c:v>20-May-13</c:v>
                  </c:pt>
                  <c:pt idx="210">
                    <c:v>17-Jun-13</c:v>
                  </c:pt>
                  <c:pt idx="211">
                    <c:v>8-Jul-13</c:v>
                  </c:pt>
                  <c:pt idx="212">
                    <c:v>22-Jul-13</c:v>
                  </c:pt>
                  <c:pt idx="213">
                    <c:v>5-Aug-13</c:v>
                  </c:pt>
                  <c:pt idx="214">
                    <c:v>26-Aug-13</c:v>
                  </c:pt>
                  <c:pt idx="215">
                    <c:v>9-Sep-13</c:v>
                  </c:pt>
                  <c:pt idx="216">
                    <c:v>23-Sep-13</c:v>
                  </c:pt>
                  <c:pt idx="217">
                    <c:v>21-Oct-13</c:v>
                  </c:pt>
                  <c:pt idx="218">
                    <c:v>18-Nov-13</c:v>
                  </c:pt>
                  <c:pt idx="219">
                    <c:v>16-Dec-13</c:v>
                  </c:pt>
                  <c:pt idx="220">
                    <c:v>6-Jan</c:v>
                  </c:pt>
                  <c:pt idx="221">
                    <c:v>10-Feb</c:v>
                  </c:pt>
                  <c:pt idx="222">
                    <c:v>26-Mar</c:v>
                  </c:pt>
                  <c:pt idx="223">
                    <c:v>21-Apr</c:v>
                  </c:pt>
                  <c:pt idx="224">
                    <c:v>19-May</c:v>
                  </c:pt>
                  <c:pt idx="225">
                    <c:v>16-Jun</c:v>
                  </c:pt>
                  <c:pt idx="226">
                    <c:v>7-Jul</c:v>
                  </c:pt>
                  <c:pt idx="227">
                    <c:v>29-Jul</c:v>
                  </c:pt>
                  <c:pt idx="228">
                    <c:v>4-Aug</c:v>
                  </c:pt>
                  <c:pt idx="229">
                    <c:v>18-Aug</c:v>
                  </c:pt>
                  <c:pt idx="230">
                    <c:v>8-Sep</c:v>
                  </c:pt>
                  <c:pt idx="231">
                    <c:v>15-Sep</c:v>
                  </c:pt>
                  <c:pt idx="232">
                    <c:v>20-Oct</c:v>
                  </c:pt>
                  <c:pt idx="233">
                    <c:v>18-Nov</c:v>
                  </c:pt>
                  <c:pt idx="234">
                    <c:v>8-Dec</c:v>
                  </c:pt>
                  <c:pt idx="235">
                    <c:v>5-Jan</c:v>
                  </c:pt>
                  <c:pt idx="236">
                    <c:v>17-Feb</c:v>
                  </c:pt>
                  <c:pt idx="237">
                    <c:v>23-Mar</c:v>
                  </c:pt>
                  <c:pt idx="238">
                    <c:v>20-Apr</c:v>
                  </c:pt>
                  <c:pt idx="239">
                    <c:v>18-May</c:v>
                  </c:pt>
                  <c:pt idx="240">
                    <c:v>15-Jun</c:v>
                  </c:pt>
                  <c:pt idx="241">
                    <c:v>6-Jul</c:v>
                  </c:pt>
                  <c:pt idx="242">
                    <c:v>20-Jul</c:v>
                  </c:pt>
                  <c:pt idx="243">
                    <c:v>11-Aug</c:v>
                  </c:pt>
                  <c:pt idx="244">
                    <c:v>25-Aug</c:v>
                  </c:pt>
                  <c:pt idx="245">
                    <c:v>14-Sep</c:v>
                  </c:pt>
                  <c:pt idx="246">
                    <c:v>28-Sep</c:v>
                  </c:pt>
                  <c:pt idx="247">
                    <c:v>19-Oct</c:v>
                  </c:pt>
                  <c:pt idx="248">
                    <c:v>16-Nov</c:v>
                  </c:pt>
                  <c:pt idx="249">
                    <c:v>7-Dec</c:v>
                  </c:pt>
                  <c:pt idx="250">
                    <c:v>5-Jan</c:v>
                  </c:pt>
                  <c:pt idx="251">
                    <c:v>22-Feb</c:v>
                  </c:pt>
                  <c:pt idx="252">
                    <c:v>7-Mar</c:v>
                  </c:pt>
                  <c:pt idx="253">
                    <c:v>25-Apr</c:v>
                  </c:pt>
                  <c:pt idx="254">
                    <c:v>23-May</c:v>
                  </c:pt>
                  <c:pt idx="255">
                    <c:v>20-Jun</c:v>
                  </c:pt>
                  <c:pt idx="256">
                    <c:v>11-Jul</c:v>
                  </c:pt>
                  <c:pt idx="257">
                    <c:v>25-Jul</c:v>
                  </c:pt>
                  <c:pt idx="258">
                    <c:v>9-Aug</c:v>
                  </c:pt>
                  <c:pt idx="259">
                    <c:v>22-Aug</c:v>
                  </c:pt>
                  <c:pt idx="260">
                    <c:v>12-Sep</c:v>
                  </c:pt>
                  <c:pt idx="261">
                    <c:v>26-Sep</c:v>
                  </c:pt>
                  <c:pt idx="262">
                    <c:v>17-Oct</c:v>
                  </c:pt>
                  <c:pt idx="263">
                    <c:v>17-Nov</c:v>
                  </c:pt>
                  <c:pt idx="264">
                    <c:v>5-Dec</c:v>
                  </c:pt>
                  <c:pt idx="265">
                    <c:v>9-Jan</c:v>
                  </c:pt>
                  <c:pt idx="266">
                    <c:v>13-Feb</c:v>
                  </c:pt>
                  <c:pt idx="267">
                    <c:v>20-Mar</c:v>
                  </c:pt>
                  <c:pt idx="268">
                    <c:v>17-Apr</c:v>
                  </c:pt>
                  <c:pt idx="269">
                    <c:v>22-May</c:v>
                  </c:pt>
                  <c:pt idx="270">
                    <c:v>26-Jun</c:v>
                  </c:pt>
                  <c:pt idx="271">
                    <c:v>10-Jul</c:v>
                  </c:pt>
                  <c:pt idx="272">
                    <c:v>17-Jul</c:v>
                  </c:pt>
                  <c:pt idx="273">
                    <c:v>8-Aug</c:v>
                  </c:pt>
                  <c:pt idx="274">
                    <c:v>14-Aug</c:v>
                  </c:pt>
                  <c:pt idx="275">
                    <c:v>11-Sep</c:v>
                  </c:pt>
                  <c:pt idx="276">
                    <c:v>18-Sep</c:v>
                  </c:pt>
                  <c:pt idx="277">
                    <c:v>16-Oct</c:v>
                  </c:pt>
                  <c:pt idx="278">
                    <c:v>13-Nov</c:v>
                  </c:pt>
                  <c:pt idx="279">
                    <c:v>11-Dec</c:v>
                  </c:pt>
                </c:lvl>
                <c:lvl>
                  <c:pt idx="0">
                    <c:v>2000</c:v>
                  </c:pt>
                  <c:pt idx="15">
                    <c:v>2001</c:v>
                  </c:pt>
                  <c:pt idx="31">
                    <c:v>2002</c:v>
                  </c:pt>
                  <c:pt idx="47">
                    <c:v>2003</c:v>
                  </c:pt>
                  <c:pt idx="63">
                    <c:v>2004</c:v>
                  </c:pt>
                  <c:pt idx="79">
                    <c:v>2005</c:v>
                  </c:pt>
                  <c:pt idx="96">
                    <c:v>2006</c:v>
                  </c:pt>
                  <c:pt idx="113">
                    <c:v>2007</c:v>
                  </c:pt>
                  <c:pt idx="129">
                    <c:v>2008</c:v>
                  </c:pt>
                  <c:pt idx="144">
                    <c:v>2009</c:v>
                  </c:pt>
                  <c:pt idx="160">
                    <c:v>2010</c:v>
                  </c:pt>
                  <c:pt idx="175">
                    <c:v>2011</c:v>
                  </c:pt>
                  <c:pt idx="190">
                    <c:v>2012</c:v>
                  </c:pt>
                  <c:pt idx="205">
                    <c:v>2013</c:v>
                  </c:pt>
                  <c:pt idx="220">
                    <c:v>2014</c:v>
                  </c:pt>
                  <c:pt idx="235">
                    <c:v>2015</c:v>
                  </c:pt>
                  <c:pt idx="250">
                    <c:v>2016</c:v>
                  </c:pt>
                  <c:pt idx="265">
                    <c:v>2017</c:v>
                  </c:pt>
                </c:lvl>
              </c:multiLvlStrCache>
            </c:multiLvlStrRef>
          </c:cat>
          <c:val>
            <c:numRef>
              <c:f>'2000-2019 Data'!$B$16:$IQ$16</c:f>
              <c:numCache>
                <c:formatCode>0.0</c:formatCode>
                <c:ptCount val="250"/>
                <c:pt idx="0">
                  <c:v>9.1999999999999993</c:v>
                </c:pt>
                <c:pt idx="1">
                  <c:v>9</c:v>
                </c:pt>
                <c:pt idx="2">
                  <c:v>10.199999999999999</c:v>
                </c:pt>
                <c:pt idx="3">
                  <c:v>12.4</c:v>
                </c:pt>
                <c:pt idx="4">
                  <c:v>14.2</c:v>
                </c:pt>
                <c:pt idx="5">
                  <c:v>13.6</c:v>
                </c:pt>
                <c:pt idx="6">
                  <c:v>14.4</c:v>
                </c:pt>
                <c:pt idx="8">
                  <c:v>31.3</c:v>
                </c:pt>
                <c:pt idx="9">
                  <c:v>25.1</c:v>
                </c:pt>
                <c:pt idx="10">
                  <c:v>17.100000000000001</c:v>
                </c:pt>
                <c:pt idx="11">
                  <c:v>57.7</c:v>
                </c:pt>
                <c:pt idx="12">
                  <c:v>85.3</c:v>
                </c:pt>
                <c:pt idx="13">
                  <c:v>65.5</c:v>
                </c:pt>
                <c:pt idx="14" formatCode="General">
                  <c:v>16.600000000000001</c:v>
                </c:pt>
                <c:pt idx="15">
                  <c:v>7.7211600000000011</c:v>
                </c:pt>
                <c:pt idx="16">
                  <c:v>8.7068399999999997</c:v>
                </c:pt>
                <c:pt idx="17">
                  <c:v>7.0640400000000012</c:v>
                </c:pt>
                <c:pt idx="18">
                  <c:v>9.9389400000000023</c:v>
                </c:pt>
                <c:pt idx="19">
                  <c:v>12.238860000000001</c:v>
                </c:pt>
                <c:pt idx="20">
                  <c:v>13.101330000000003</c:v>
                </c:pt>
                <c:pt idx="21">
                  <c:v>13.30668</c:v>
                </c:pt>
                <c:pt idx="22">
                  <c:v>54.705240000000011</c:v>
                </c:pt>
                <c:pt idx="23">
                  <c:v>31.706040000000002</c:v>
                </c:pt>
                <c:pt idx="24">
                  <c:v>34.827359999999999</c:v>
                </c:pt>
                <c:pt idx="25">
                  <c:v>45.998400000000011</c:v>
                </c:pt>
                <c:pt idx="26">
                  <c:v>49.284000000000006</c:v>
                </c:pt>
                <c:pt idx="27">
                  <c:v>34.745220000000003</c:v>
                </c:pt>
                <c:pt idx="28">
                  <c:v>25.381260000000001</c:v>
                </c:pt>
                <c:pt idx="29">
                  <c:v>17.290470000000003</c:v>
                </c:pt>
                <c:pt idx="30">
                  <c:v>13.635240000000001</c:v>
                </c:pt>
                <c:pt idx="31">
                  <c:v>12.649559999999999</c:v>
                </c:pt>
                <c:pt idx="32">
                  <c:v>9.9389400000000023</c:v>
                </c:pt>
                <c:pt idx="33">
                  <c:v>10.842480000000002</c:v>
                </c:pt>
                <c:pt idx="34">
                  <c:v>9.1996800000000007</c:v>
                </c:pt>
                <c:pt idx="35">
                  <c:v>13.470960000000002</c:v>
                </c:pt>
                <c:pt idx="36">
                  <c:v>7.7211600000000011</c:v>
                </c:pt>
                <c:pt idx="37">
                  <c:v>19.877880000000005</c:v>
                </c:pt>
                <c:pt idx="38">
                  <c:v>20.28858</c:v>
                </c:pt>
                <c:pt idx="39">
                  <c:v>38.441520000000011</c:v>
                </c:pt>
                <c:pt idx="40">
                  <c:v>35.895180000000003</c:v>
                </c:pt>
                <c:pt idx="41">
                  <c:v>48.216180000000001</c:v>
                </c:pt>
                <c:pt idx="42">
                  <c:v>24.313440000000003</c:v>
                </c:pt>
                <c:pt idx="43">
                  <c:v>60.865740000000002</c:v>
                </c:pt>
                <c:pt idx="44">
                  <c:v>82.961399999999998</c:v>
                </c:pt>
                <c:pt idx="45">
                  <c:v>65.547720000000012</c:v>
                </c:pt>
                <c:pt idx="46">
                  <c:v>37.537979999999997</c:v>
                </c:pt>
                <c:pt idx="47">
                  <c:v>13.63524</c:v>
                </c:pt>
                <c:pt idx="48">
                  <c:v>13.1424</c:v>
                </c:pt>
                <c:pt idx="49">
                  <c:v>26.079450000000005</c:v>
                </c:pt>
                <c:pt idx="50">
                  <c:v>18.317219999999999</c:v>
                </c:pt>
                <c:pt idx="51">
                  <c:v>23.820599999999999</c:v>
                </c:pt>
                <c:pt idx="52">
                  <c:v>26.284800000000001</c:v>
                </c:pt>
                <c:pt idx="53">
                  <c:v>33.513120000000001</c:v>
                </c:pt>
                <c:pt idx="54">
                  <c:v>27.188340000000004</c:v>
                </c:pt>
                <c:pt idx="55">
                  <c:v>31.870320000000003</c:v>
                </c:pt>
                <c:pt idx="56">
                  <c:v>41.562840000000008</c:v>
                </c:pt>
                <c:pt idx="57">
                  <c:v>41.891400000000004</c:v>
                </c:pt>
                <c:pt idx="58">
                  <c:v>40.960480000000004</c:v>
                </c:pt>
                <c:pt idx="59">
                  <c:v>36.963000000000008</c:v>
                </c:pt>
                <c:pt idx="60">
                  <c:v>56.265900000000009</c:v>
                </c:pt>
                <c:pt idx="61">
                  <c:v>15.442320000000002</c:v>
                </c:pt>
                <c:pt idx="62">
                  <c:v>12.978120000000001</c:v>
                </c:pt>
                <c:pt idx="63">
                  <c:v>11.171040000000001</c:v>
                </c:pt>
                <c:pt idx="64">
                  <c:v>8.4604200000000009</c:v>
                </c:pt>
                <c:pt idx="65">
                  <c:v>7.4747400000000006</c:v>
                </c:pt>
                <c:pt idx="66">
                  <c:v>9.3639600000000005</c:v>
                </c:pt>
                <c:pt idx="67">
                  <c:v>9.8157300000000003</c:v>
                </c:pt>
                <c:pt idx="68">
                  <c:v>9.7746600000000008</c:v>
                </c:pt>
                <c:pt idx="69">
                  <c:v>12.813840000000001</c:v>
                </c:pt>
                <c:pt idx="70">
                  <c:v>13.799519999999999</c:v>
                </c:pt>
                <c:pt idx="71">
                  <c:v>18.563640000000003</c:v>
                </c:pt>
                <c:pt idx="72">
                  <c:v>14.62092</c:v>
                </c:pt>
                <c:pt idx="73">
                  <c:v>24.765210000000003</c:v>
                </c:pt>
                <c:pt idx="74">
                  <c:v>35.238060000000004</c:v>
                </c:pt>
                <c:pt idx="75">
                  <c:v>22.670639999999999</c:v>
                </c:pt>
                <c:pt idx="76">
                  <c:v>10.308570000000001</c:v>
                </c:pt>
                <c:pt idx="77">
                  <c:v>7.803300000000001</c:v>
                </c:pt>
                <c:pt idx="78">
                  <c:v>7.5568800000000005</c:v>
                </c:pt>
                <c:pt idx="79">
                  <c:v>8.2550699999999999</c:v>
                </c:pt>
                <c:pt idx="80">
                  <c:v>6.0783600000000009</c:v>
                </c:pt>
                <c:pt idx="81">
                  <c:v>7.7211600000000011</c:v>
                </c:pt>
                <c:pt idx="82">
                  <c:v>8.4604200000000009</c:v>
                </c:pt>
                <c:pt idx="83">
                  <c:v>21.684960000000004</c:v>
                </c:pt>
                <c:pt idx="84">
                  <c:v>15.113760000000001</c:v>
                </c:pt>
                <c:pt idx="85">
                  <c:v>17.372610000000002</c:v>
                </c:pt>
                <c:pt idx="86">
                  <c:v>21.356400000000004</c:v>
                </c:pt>
                <c:pt idx="87">
                  <c:v>23.492039999999999</c:v>
                </c:pt>
                <c:pt idx="88">
                  <c:v>39.262920000000001</c:v>
                </c:pt>
                <c:pt idx="89">
                  <c:v>28.66686</c:v>
                </c:pt>
                <c:pt idx="90">
                  <c:v>14.867340000000002</c:v>
                </c:pt>
                <c:pt idx="91">
                  <c:v>19.7136</c:v>
                </c:pt>
                <c:pt idx="92">
                  <c:v>17.906520000000004</c:v>
                </c:pt>
                <c:pt idx="93">
                  <c:v>17.413679999999999</c:v>
                </c:pt>
                <c:pt idx="94">
                  <c:v>13.717380000000002</c:v>
                </c:pt>
                <c:pt idx="95">
                  <c:v>9.5282400000000003</c:v>
                </c:pt>
                <c:pt idx="96">
                  <c:v>12.56742</c:v>
                </c:pt>
                <c:pt idx="97">
                  <c:v>7.6390200000000004</c:v>
                </c:pt>
                <c:pt idx="98">
                  <c:v>7.2283200000000001</c:v>
                </c:pt>
                <c:pt idx="99">
                  <c:v>7.8854400000000009</c:v>
                </c:pt>
                <c:pt idx="100">
                  <c:v>8.0497200000000007</c:v>
                </c:pt>
                <c:pt idx="101">
                  <c:v>10.59606</c:v>
                </c:pt>
                <c:pt idx="102">
                  <c:v>14.949480000000001</c:v>
                </c:pt>
                <c:pt idx="103">
                  <c:v>25.750890000000005</c:v>
                </c:pt>
                <c:pt idx="104">
                  <c:v>30.802499999999998</c:v>
                </c:pt>
                <c:pt idx="105">
                  <c:v>40.987860000000005</c:v>
                </c:pt>
                <c:pt idx="106">
                  <c:v>18.235080000000004</c:v>
                </c:pt>
                <c:pt idx="107">
                  <c:v>59.140800000000006</c:v>
                </c:pt>
                <c:pt idx="108">
                  <c:v>56.43018</c:v>
                </c:pt>
                <c:pt idx="109">
                  <c:v>17.577960000000001</c:v>
                </c:pt>
                <c:pt idx="110">
                  <c:v>30.473940000000002</c:v>
                </c:pt>
                <c:pt idx="111">
                  <c:v>21.356400000000004</c:v>
                </c:pt>
                <c:pt idx="112">
                  <c:v>13.799520000000001</c:v>
                </c:pt>
                <c:pt idx="113">
                  <c:v>34.005960000000002</c:v>
                </c:pt>
                <c:pt idx="114">
                  <c:v>20.206440000000004</c:v>
                </c:pt>
                <c:pt idx="115">
                  <c:v>17.044049999999999</c:v>
                </c:pt>
                <c:pt idx="116">
                  <c:v>15.524460000000001</c:v>
                </c:pt>
                <c:pt idx="117">
                  <c:v>28.954349999999998</c:v>
                </c:pt>
                <c:pt idx="118">
                  <c:v>18.563640000000003</c:v>
                </c:pt>
                <c:pt idx="119">
                  <c:v>13.470960000000002</c:v>
                </c:pt>
                <c:pt idx="120">
                  <c:v>16.428000000000001</c:v>
                </c:pt>
                <c:pt idx="121">
                  <c:v>16.920840000000002</c:v>
                </c:pt>
                <c:pt idx="122">
                  <c:v>24.970559999999999</c:v>
                </c:pt>
                <c:pt idx="123">
                  <c:v>23.656320000000001</c:v>
                </c:pt>
                <c:pt idx="124">
                  <c:v>14.128080000000001</c:v>
                </c:pt>
                <c:pt idx="126">
                  <c:v>8.5425599999999999</c:v>
                </c:pt>
                <c:pt idx="127">
                  <c:v>7.2283200000000001</c:v>
                </c:pt>
                <c:pt idx="128">
                  <c:v>6.0783600000000009</c:v>
                </c:pt>
                <c:pt idx="129" formatCode="General">
                  <c:v>19</c:v>
                </c:pt>
                <c:pt idx="130" formatCode="General">
                  <c:v>2</c:v>
                </c:pt>
                <c:pt idx="131" formatCode="General">
                  <c:v>9</c:v>
                </c:pt>
                <c:pt idx="132" formatCode="General">
                  <c:v>9</c:v>
                </c:pt>
                <c:pt idx="133" formatCode="General">
                  <c:v>3</c:v>
                </c:pt>
                <c:pt idx="134" formatCode="General">
                  <c:v>13</c:v>
                </c:pt>
                <c:pt idx="135" formatCode="General">
                  <c:v>11</c:v>
                </c:pt>
                <c:pt idx="136" formatCode="0">
                  <c:v>20</c:v>
                </c:pt>
                <c:pt idx="137" formatCode="General">
                  <c:v>10</c:v>
                </c:pt>
                <c:pt idx="138" formatCode="General">
                  <c:v>19</c:v>
                </c:pt>
                <c:pt idx="139" formatCode="General">
                  <c:v>26</c:v>
                </c:pt>
                <c:pt idx="140" formatCode="General">
                  <c:v>10</c:v>
                </c:pt>
                <c:pt idx="141" formatCode="General">
                  <c:v>5</c:v>
                </c:pt>
                <c:pt idx="142" formatCode="0">
                  <c:v>3</c:v>
                </c:pt>
                <c:pt idx="143">
                  <c:v>17</c:v>
                </c:pt>
                <c:pt idx="144" formatCode="General">
                  <c:v>6</c:v>
                </c:pt>
                <c:pt idx="146" formatCode="General">
                  <c:v>4</c:v>
                </c:pt>
                <c:pt idx="147" formatCode="General">
                  <c:v>9</c:v>
                </c:pt>
                <c:pt idx="148" formatCode="General">
                  <c:v>6</c:v>
                </c:pt>
                <c:pt idx="149" formatCode="General">
                  <c:v>12</c:v>
                </c:pt>
                <c:pt idx="150" formatCode="General">
                  <c:v>11</c:v>
                </c:pt>
                <c:pt idx="151" formatCode="General">
                  <c:v>16</c:v>
                </c:pt>
                <c:pt idx="152" formatCode="0">
                  <c:v>23</c:v>
                </c:pt>
                <c:pt idx="153" formatCode="General">
                  <c:v>7</c:v>
                </c:pt>
                <c:pt idx="154" formatCode="General">
                  <c:v>10</c:v>
                </c:pt>
                <c:pt idx="155" formatCode="General">
                  <c:v>6</c:v>
                </c:pt>
                <c:pt idx="156" formatCode="General">
                  <c:v>10</c:v>
                </c:pt>
                <c:pt idx="158" formatCode="General">
                  <c:v>10</c:v>
                </c:pt>
                <c:pt idx="159" formatCode="0">
                  <c:v>5</c:v>
                </c:pt>
                <c:pt idx="160" formatCode="General">
                  <c:v>11</c:v>
                </c:pt>
                <c:pt idx="161" formatCode="General">
                  <c:v>14</c:v>
                </c:pt>
                <c:pt idx="162" formatCode="General">
                  <c:v>6</c:v>
                </c:pt>
                <c:pt idx="163" formatCode="General">
                  <c:v>13</c:v>
                </c:pt>
                <c:pt idx="164" formatCode="General">
                  <c:v>5</c:v>
                </c:pt>
                <c:pt idx="165" formatCode="General">
                  <c:v>19</c:v>
                </c:pt>
                <c:pt idx="166" formatCode="General">
                  <c:v>11</c:v>
                </c:pt>
                <c:pt idx="167" formatCode="General">
                  <c:v>6</c:v>
                </c:pt>
                <c:pt idx="168" formatCode="0">
                  <c:v>15</c:v>
                </c:pt>
                <c:pt idx="169" formatCode="General">
                  <c:v>9</c:v>
                </c:pt>
                <c:pt idx="170" formatCode="General">
                  <c:v>6</c:v>
                </c:pt>
                <c:pt idx="171" formatCode="General">
                  <c:v>19</c:v>
                </c:pt>
                <c:pt idx="172" formatCode="General">
                  <c:v>8</c:v>
                </c:pt>
                <c:pt idx="173" formatCode="General">
                  <c:v>9</c:v>
                </c:pt>
                <c:pt idx="174" formatCode="0">
                  <c:v>7</c:v>
                </c:pt>
                <c:pt idx="175" formatCode="General">
                  <c:v>15</c:v>
                </c:pt>
                <c:pt idx="176" formatCode="General">
                  <c:v>8</c:v>
                </c:pt>
                <c:pt idx="177" formatCode="General">
                  <c:v>3</c:v>
                </c:pt>
                <c:pt idx="178" formatCode="General">
                  <c:v>11</c:v>
                </c:pt>
                <c:pt idx="179" formatCode="General">
                  <c:v>8</c:v>
                </c:pt>
                <c:pt idx="180" formatCode="General">
                  <c:v>8</c:v>
                </c:pt>
                <c:pt idx="181" formatCode="General">
                  <c:v>23</c:v>
                </c:pt>
                <c:pt idx="182" formatCode="General">
                  <c:v>25</c:v>
                </c:pt>
                <c:pt idx="183" formatCode="0">
                  <c:v>25</c:v>
                </c:pt>
                <c:pt idx="184" formatCode="General">
                  <c:v>17</c:v>
                </c:pt>
                <c:pt idx="185" formatCode="General">
                  <c:v>42</c:v>
                </c:pt>
                <c:pt idx="186" formatCode="General">
                  <c:v>33</c:v>
                </c:pt>
                <c:pt idx="187" formatCode="General">
                  <c:v>9</c:v>
                </c:pt>
                <c:pt idx="188" formatCode="General">
                  <c:v>9</c:v>
                </c:pt>
                <c:pt idx="189" formatCode="0">
                  <c:v>7</c:v>
                </c:pt>
                <c:pt idx="190" formatCode="General">
                  <c:v>8</c:v>
                </c:pt>
                <c:pt idx="191" formatCode="General">
                  <c:v>12</c:v>
                </c:pt>
                <c:pt idx="192" formatCode="General">
                  <c:v>5</c:v>
                </c:pt>
                <c:pt idx="193" formatCode="General">
                  <c:v>9</c:v>
                </c:pt>
                <c:pt idx="194" formatCode="General">
                  <c:v>9</c:v>
                </c:pt>
                <c:pt idx="195" formatCode="General">
                  <c:v>10</c:v>
                </c:pt>
                <c:pt idx="196" formatCode="General">
                  <c:v>25</c:v>
                </c:pt>
                <c:pt idx="197" formatCode="General">
                  <c:v>34</c:v>
                </c:pt>
                <c:pt idx="198" formatCode="0">
                  <c:v>55</c:v>
                </c:pt>
                <c:pt idx="199" formatCode="0">
                  <c:v>34</c:v>
                </c:pt>
                <c:pt idx="200" formatCode="General">
                  <c:v>73</c:v>
                </c:pt>
                <c:pt idx="201" formatCode="General">
                  <c:v>53</c:v>
                </c:pt>
                <c:pt idx="202" formatCode="General">
                  <c:v>46</c:v>
                </c:pt>
                <c:pt idx="203" formatCode="General">
                  <c:v>11</c:v>
                </c:pt>
                <c:pt idx="204" formatCode="0">
                  <c:v>7</c:v>
                </c:pt>
                <c:pt idx="205" formatCode="0">
                  <c:v>29</c:v>
                </c:pt>
                <c:pt idx="206" formatCode="0">
                  <c:v>13</c:v>
                </c:pt>
                <c:pt idx="207" formatCode="0">
                  <c:v>5</c:v>
                </c:pt>
                <c:pt idx="208" formatCode="0">
                  <c:v>2</c:v>
                </c:pt>
                <c:pt idx="209" formatCode="0">
                  <c:v>10</c:v>
                </c:pt>
                <c:pt idx="210" formatCode="0">
                  <c:v>33</c:v>
                </c:pt>
                <c:pt idx="211" formatCode="0">
                  <c:v>27</c:v>
                </c:pt>
                <c:pt idx="212" formatCode="0">
                  <c:v>22</c:v>
                </c:pt>
                <c:pt idx="213" formatCode="0">
                  <c:v>83</c:v>
                </c:pt>
                <c:pt idx="214" formatCode="0">
                  <c:v>96</c:v>
                </c:pt>
                <c:pt idx="215" formatCode="0">
                  <c:v>51</c:v>
                </c:pt>
                <c:pt idx="216" formatCode="0">
                  <c:v>25</c:v>
                </c:pt>
                <c:pt idx="217" formatCode="0">
                  <c:v>2</c:v>
                </c:pt>
                <c:pt idx="218" formatCode="0">
                  <c:v>16</c:v>
                </c:pt>
                <c:pt idx="219" formatCode="0">
                  <c:v>6</c:v>
                </c:pt>
                <c:pt idx="220" formatCode="General">
                  <c:v>7</c:v>
                </c:pt>
                <c:pt idx="221" formatCode="General">
                  <c:v>10</c:v>
                </c:pt>
                <c:pt idx="222" formatCode="General">
                  <c:v>2</c:v>
                </c:pt>
                <c:pt idx="223" formatCode="General">
                  <c:v>2</c:v>
                </c:pt>
                <c:pt idx="224" formatCode="General">
                  <c:v>6</c:v>
                </c:pt>
                <c:pt idx="225" formatCode="General">
                  <c:v>10</c:v>
                </c:pt>
                <c:pt idx="226" formatCode="General">
                  <c:v>26</c:v>
                </c:pt>
                <c:pt idx="227" formatCode="General">
                  <c:v>11</c:v>
                </c:pt>
                <c:pt idx="228" formatCode="General">
                  <c:v>2</c:v>
                </c:pt>
                <c:pt idx="229" formatCode="General">
                  <c:v>6</c:v>
                </c:pt>
                <c:pt idx="230" formatCode="General">
                  <c:v>25</c:v>
                </c:pt>
                <c:pt idx="231" formatCode="General">
                  <c:v>2</c:v>
                </c:pt>
                <c:pt idx="232" formatCode="General">
                  <c:v>2</c:v>
                </c:pt>
                <c:pt idx="233" formatCode="General">
                  <c:v>2</c:v>
                </c:pt>
                <c:pt idx="234" formatCode="General">
                  <c:v>2</c:v>
                </c:pt>
                <c:pt idx="235" formatCode="General">
                  <c:v>6</c:v>
                </c:pt>
                <c:pt idx="236" formatCode="General">
                  <c:v>4</c:v>
                </c:pt>
                <c:pt idx="237" formatCode="General">
                  <c:v>2</c:v>
                </c:pt>
                <c:pt idx="238" formatCode="General">
                  <c:v>7</c:v>
                </c:pt>
                <c:pt idx="239" formatCode="General">
                  <c:v>26</c:v>
                </c:pt>
                <c:pt idx="240" formatCode="General">
                  <c:v>19</c:v>
                </c:pt>
                <c:pt idx="241" formatCode="General">
                  <c:v>25</c:v>
                </c:pt>
                <c:pt idx="242" formatCode="General">
                  <c:v>14</c:v>
                </c:pt>
                <c:pt idx="243" formatCode="General">
                  <c:v>2</c:v>
                </c:pt>
                <c:pt idx="244" formatCode="General">
                  <c:v>26</c:v>
                </c:pt>
                <c:pt idx="245" formatCode="General">
                  <c:v>3</c:v>
                </c:pt>
                <c:pt idx="246" formatCode="General">
                  <c:v>7</c:v>
                </c:pt>
                <c:pt idx="247" formatCode="General">
                  <c:v>6</c:v>
                </c:pt>
                <c:pt idx="248" formatCode="General">
                  <c:v>9</c:v>
                </c:pt>
                <c:pt idx="249" formatCode="General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9A-4F02-ADE4-E75109827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74656"/>
        <c:axId val="40376192"/>
      </c:lineChart>
      <c:catAx>
        <c:axId val="40374656"/>
        <c:scaling>
          <c:orientation val="minMax"/>
        </c:scaling>
        <c:delete val="0"/>
        <c:axPos val="b"/>
        <c:numFmt formatCode="[$-409]mm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76192"/>
        <c:crosses val="autoZero"/>
        <c:auto val="1"/>
        <c:lblAlgn val="ctr"/>
        <c:lblOffset val="100"/>
        <c:tickMarkSkip val="1"/>
        <c:noMultiLvlLbl val="0"/>
      </c:catAx>
      <c:valAx>
        <c:axId val="40376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7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5356006507973494E-2"/>
          <c:y val="0.14862191330944738"/>
          <c:w val="0.94234203564027774"/>
          <c:h val="0.51398042306635738"/>
        </c:manualLayout>
      </c:layout>
      <c:lineChart>
        <c:grouping val="standard"/>
        <c:varyColors val="0"/>
        <c:ser>
          <c:idx val="0"/>
          <c:order val="0"/>
          <c:tx>
            <c:strRef>
              <c:f>'2000-2019 Data'!$A$14</c:f>
              <c:strCache>
                <c:ptCount val="1"/>
                <c:pt idx="0">
                  <c:v>Nitrate-nitrogen, ug/L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</a:ln>
              <a:effectLst/>
            </c:spPr>
            <c:trendlineType val="linear"/>
            <c:dispRSqr val="0"/>
            <c:dispEq val="0"/>
          </c:trendline>
          <c:cat>
            <c:multiLvlStrRef>
              <c:f>'2000-2019 Data'!$B$2:$IQ$3</c:f>
              <c:multiLvlStrCache>
                <c:ptCount val="250"/>
                <c:lvl>
                  <c:pt idx="0">
                    <c:v>2-Mar</c:v>
                  </c:pt>
                  <c:pt idx="1">
                    <c:v>22-Mar</c:v>
                  </c:pt>
                  <c:pt idx="2">
                    <c:v>18-Apr</c:v>
                  </c:pt>
                  <c:pt idx="3">
                    <c:v>8-May</c:v>
                  </c:pt>
                  <c:pt idx="4">
                    <c:v>23-May</c:v>
                  </c:pt>
                  <c:pt idx="5">
                    <c:v>6-Jun</c:v>
                  </c:pt>
                  <c:pt idx="6">
                    <c:v>20-Jun</c:v>
                  </c:pt>
                  <c:pt idx="7">
                    <c:v>5-Jul</c:v>
                  </c:pt>
                  <c:pt idx="8">
                    <c:v>18-Jul</c:v>
                  </c:pt>
                  <c:pt idx="9">
                    <c:v>1-Aug</c:v>
                  </c:pt>
                  <c:pt idx="10">
                    <c:v>15-Aug</c:v>
                  </c:pt>
                  <c:pt idx="11">
                    <c:v>12-Sep</c:v>
                  </c:pt>
                  <c:pt idx="12">
                    <c:v>4-Oct</c:v>
                  </c:pt>
                  <c:pt idx="13">
                    <c:v>31-Oct</c:v>
                  </c:pt>
                  <c:pt idx="14">
                    <c:v>28-Nov</c:v>
                  </c:pt>
                  <c:pt idx="15">
                    <c:v>15-Mar</c:v>
                  </c:pt>
                  <c:pt idx="16">
                    <c:v>4-Apr</c:v>
                  </c:pt>
                  <c:pt idx="17">
                    <c:v>19-Apr</c:v>
                  </c:pt>
                  <c:pt idx="18">
                    <c:v>3-May</c:v>
                  </c:pt>
                  <c:pt idx="19">
                    <c:v>24-May</c:v>
                  </c:pt>
                  <c:pt idx="20">
                    <c:v>7-Jun</c:v>
                  </c:pt>
                  <c:pt idx="21">
                    <c:v>28-Jun</c:v>
                  </c:pt>
                  <c:pt idx="22">
                    <c:v>12-Jul</c:v>
                  </c:pt>
                  <c:pt idx="23">
                    <c:v>26-Jul</c:v>
                  </c:pt>
                  <c:pt idx="24">
                    <c:v>14-Aug</c:v>
                  </c:pt>
                  <c:pt idx="25">
                    <c:v>28-Aug</c:v>
                  </c:pt>
                  <c:pt idx="26">
                    <c:v>13-Sep</c:v>
                  </c:pt>
                  <c:pt idx="27">
                    <c:v>27-Sep</c:v>
                  </c:pt>
                  <c:pt idx="28">
                    <c:v>18-Oct</c:v>
                  </c:pt>
                  <c:pt idx="29">
                    <c:v>8-Nov</c:v>
                  </c:pt>
                  <c:pt idx="30">
                    <c:v>10-Dec</c:v>
                  </c:pt>
                  <c:pt idx="31">
                    <c:v>20-Feb</c:v>
                  </c:pt>
                  <c:pt idx="32">
                    <c:v>20-Mar</c:v>
                  </c:pt>
                  <c:pt idx="33">
                    <c:v>16-Apr</c:v>
                  </c:pt>
                  <c:pt idx="34">
                    <c:v>9-May</c:v>
                  </c:pt>
                  <c:pt idx="35">
                    <c:v>23-May</c:v>
                  </c:pt>
                  <c:pt idx="36">
                    <c:v>6-Jun</c:v>
                  </c:pt>
                  <c:pt idx="37">
                    <c:v>20-Jun</c:v>
                  </c:pt>
                  <c:pt idx="38">
                    <c:v>1-Jul</c:v>
                  </c:pt>
                  <c:pt idx="39">
                    <c:v>24-Jul</c:v>
                  </c:pt>
                  <c:pt idx="40">
                    <c:v>8-Aug</c:v>
                  </c:pt>
                  <c:pt idx="41">
                    <c:v>22-Aug</c:v>
                  </c:pt>
                  <c:pt idx="42">
                    <c:v>12-Sep</c:v>
                  </c:pt>
                  <c:pt idx="43">
                    <c:v>26-Sep</c:v>
                  </c:pt>
                  <c:pt idx="44">
                    <c:v>10-Oct</c:v>
                  </c:pt>
                  <c:pt idx="45">
                    <c:v>24-Oct</c:v>
                  </c:pt>
                  <c:pt idx="46">
                    <c:v>21-Nov</c:v>
                  </c:pt>
                  <c:pt idx="47">
                    <c:v>14-Jan</c:v>
                  </c:pt>
                  <c:pt idx="48">
                    <c:v>24-Mar</c:v>
                  </c:pt>
                  <c:pt idx="49">
                    <c:v>15-Apr</c:v>
                  </c:pt>
                  <c:pt idx="50">
                    <c:v>6-May</c:v>
                  </c:pt>
                  <c:pt idx="51">
                    <c:v>27-May</c:v>
                  </c:pt>
                  <c:pt idx="52">
                    <c:v>12-Jun</c:v>
                  </c:pt>
                  <c:pt idx="53">
                    <c:v>26-Jun</c:v>
                  </c:pt>
                  <c:pt idx="54">
                    <c:v>10-Jul</c:v>
                  </c:pt>
                  <c:pt idx="55">
                    <c:v>24-Jul</c:v>
                  </c:pt>
                  <c:pt idx="56">
                    <c:v>7-Aug</c:v>
                  </c:pt>
                  <c:pt idx="57">
                    <c:v>21-Aug</c:v>
                  </c:pt>
                  <c:pt idx="58">
                    <c:v>2-Sep</c:v>
                  </c:pt>
                  <c:pt idx="59">
                    <c:v>25-Sep</c:v>
                  </c:pt>
                  <c:pt idx="60">
                    <c:v>14-Oct</c:v>
                  </c:pt>
                  <c:pt idx="61">
                    <c:v>13-Nov</c:v>
                  </c:pt>
                  <c:pt idx="62">
                    <c:v>3-Dec</c:v>
                  </c:pt>
                  <c:pt idx="63">
                    <c:v>28-Jan</c:v>
                  </c:pt>
                  <c:pt idx="64">
                    <c:v>9-Mar</c:v>
                  </c:pt>
                  <c:pt idx="65">
                    <c:v>15-Apr</c:v>
                  </c:pt>
                  <c:pt idx="66">
                    <c:v>5-May</c:v>
                  </c:pt>
                  <c:pt idx="67">
                    <c:v>19-May</c:v>
                  </c:pt>
                  <c:pt idx="68">
                    <c:v>1-Jun</c:v>
                  </c:pt>
                  <c:pt idx="69">
                    <c:v>23-Jun</c:v>
                  </c:pt>
                  <c:pt idx="70">
                    <c:v>6-Jul</c:v>
                  </c:pt>
                  <c:pt idx="71">
                    <c:v>21-Jul</c:v>
                  </c:pt>
                  <c:pt idx="72">
                    <c:v>5-Aug</c:v>
                  </c:pt>
                  <c:pt idx="73">
                    <c:v>26-Aug</c:v>
                  </c:pt>
                  <c:pt idx="74">
                    <c:v>7-Sep</c:v>
                  </c:pt>
                  <c:pt idx="75">
                    <c:v>28-Sep</c:v>
                  </c:pt>
                  <c:pt idx="76">
                    <c:v>21-Oct</c:v>
                  </c:pt>
                  <c:pt idx="77">
                    <c:v>11-Nov</c:v>
                  </c:pt>
                  <c:pt idx="78">
                    <c:v>1-Dec</c:v>
                  </c:pt>
                  <c:pt idx="79">
                    <c:v>27-Jan</c:v>
                  </c:pt>
                  <c:pt idx="80">
                    <c:v>17-Feb</c:v>
                  </c:pt>
                  <c:pt idx="81">
                    <c:v>17-Mar</c:v>
                  </c:pt>
                  <c:pt idx="82">
                    <c:v>12-Apr</c:v>
                  </c:pt>
                  <c:pt idx="83">
                    <c:v>4-May</c:v>
                  </c:pt>
                  <c:pt idx="84">
                    <c:v>18-May</c:v>
                  </c:pt>
                  <c:pt idx="85">
                    <c:v>1-Jun</c:v>
                  </c:pt>
                  <c:pt idx="86">
                    <c:v>22-Jun</c:v>
                  </c:pt>
                  <c:pt idx="87">
                    <c:v>13-Jul</c:v>
                  </c:pt>
                  <c:pt idx="88">
                    <c:v>27-Jul</c:v>
                  </c:pt>
                  <c:pt idx="89">
                    <c:v>10-Aug</c:v>
                  </c:pt>
                  <c:pt idx="90">
                    <c:v>23-Aug</c:v>
                  </c:pt>
                  <c:pt idx="91">
                    <c:v>8-Sep</c:v>
                  </c:pt>
                  <c:pt idx="92">
                    <c:v>27-Sep</c:v>
                  </c:pt>
                  <c:pt idx="93">
                    <c:v>20-Oct</c:v>
                  </c:pt>
                  <c:pt idx="94">
                    <c:v>10-Nov</c:v>
                  </c:pt>
                  <c:pt idx="95">
                    <c:v>1-Dec</c:v>
                  </c:pt>
                  <c:pt idx="96">
                    <c:v>26-Jan</c:v>
                  </c:pt>
                  <c:pt idx="97">
                    <c:v>16-Feb</c:v>
                  </c:pt>
                  <c:pt idx="98">
                    <c:v>14-Mar</c:v>
                  </c:pt>
                  <c:pt idx="99">
                    <c:v>11-Apr</c:v>
                  </c:pt>
                  <c:pt idx="100">
                    <c:v>2-May</c:v>
                  </c:pt>
                  <c:pt idx="101">
                    <c:v>17-May</c:v>
                  </c:pt>
                  <c:pt idx="102">
                    <c:v>5-Jun</c:v>
                  </c:pt>
                  <c:pt idx="103">
                    <c:v>21-Jun</c:v>
                  </c:pt>
                  <c:pt idx="104">
                    <c:v>5-Jul</c:v>
                  </c:pt>
                  <c:pt idx="105">
                    <c:v>19-Jul</c:v>
                  </c:pt>
                  <c:pt idx="106">
                    <c:v>1-Aug</c:v>
                  </c:pt>
                  <c:pt idx="107">
                    <c:v>22-Aug</c:v>
                  </c:pt>
                  <c:pt idx="108">
                    <c:v>5-Sep</c:v>
                  </c:pt>
                  <c:pt idx="109">
                    <c:v>19-Sep</c:v>
                  </c:pt>
                  <c:pt idx="110">
                    <c:v>17-Oct</c:v>
                  </c:pt>
                  <c:pt idx="111">
                    <c:v>20-Nov</c:v>
                  </c:pt>
                  <c:pt idx="112">
                    <c:v>5-Dec</c:v>
                  </c:pt>
                  <c:pt idx="113">
                    <c:v>25-Jan</c:v>
                  </c:pt>
                  <c:pt idx="114">
                    <c:v>22-Feb</c:v>
                  </c:pt>
                  <c:pt idx="115">
                    <c:v>22-Mar</c:v>
                  </c:pt>
                  <c:pt idx="116">
                    <c:v>12-Apr</c:v>
                  </c:pt>
                  <c:pt idx="117">
                    <c:v>10-May</c:v>
                  </c:pt>
                  <c:pt idx="118">
                    <c:v>23-May</c:v>
                  </c:pt>
                  <c:pt idx="119">
                    <c:v>7-Jun</c:v>
                  </c:pt>
                  <c:pt idx="120">
                    <c:v>21-Jun</c:v>
                  </c:pt>
                  <c:pt idx="121">
                    <c:v>5-Jul</c:v>
                  </c:pt>
                  <c:pt idx="122">
                    <c:v>19-Jul</c:v>
                  </c:pt>
                  <c:pt idx="123">
                    <c:v>2-Aug</c:v>
                  </c:pt>
                  <c:pt idx="124">
                    <c:v>16-Aug</c:v>
                  </c:pt>
                  <c:pt idx="125">
                    <c:v>4-Sep</c:v>
                  </c:pt>
                  <c:pt idx="126">
                    <c:v>24-Oct</c:v>
                  </c:pt>
                  <c:pt idx="127">
                    <c:v>3-Dec</c:v>
                  </c:pt>
                  <c:pt idx="128">
                    <c:v>13-Dec</c:v>
                  </c:pt>
                  <c:pt idx="129">
                    <c:v>30-Jan</c:v>
                  </c:pt>
                  <c:pt idx="130">
                    <c:v>25-Feb</c:v>
                  </c:pt>
                  <c:pt idx="131">
                    <c:v>24-Mar</c:v>
                  </c:pt>
                  <c:pt idx="132">
                    <c:v>28-Apr</c:v>
                  </c:pt>
                  <c:pt idx="133">
                    <c:v>19-May</c:v>
                  </c:pt>
                  <c:pt idx="134">
                    <c:v>23-Jun</c:v>
                  </c:pt>
                  <c:pt idx="135">
                    <c:v>14-Jul</c:v>
                  </c:pt>
                  <c:pt idx="136">
                    <c:v>28-Jul</c:v>
                  </c:pt>
                  <c:pt idx="137">
                    <c:v>11-Aug</c:v>
                  </c:pt>
                  <c:pt idx="138">
                    <c:v>25-Aug</c:v>
                  </c:pt>
                  <c:pt idx="139">
                    <c:v>15-Sep</c:v>
                  </c:pt>
                  <c:pt idx="140">
                    <c:v>29-Sep</c:v>
                  </c:pt>
                  <c:pt idx="141">
                    <c:v>27-Oct</c:v>
                  </c:pt>
                  <c:pt idx="142">
                    <c:v>19-Nov</c:v>
                  </c:pt>
                  <c:pt idx="143">
                    <c:v>15-Dec</c:v>
                  </c:pt>
                  <c:pt idx="144">
                    <c:v>26-Jan</c:v>
                  </c:pt>
                  <c:pt idx="145">
                    <c:v>23-Feb</c:v>
                  </c:pt>
                  <c:pt idx="146">
                    <c:v>16-Mar</c:v>
                  </c:pt>
                  <c:pt idx="147">
                    <c:v>27-Apr</c:v>
                  </c:pt>
                  <c:pt idx="148">
                    <c:v>18-May</c:v>
                  </c:pt>
                  <c:pt idx="149">
                    <c:v>22-Jun</c:v>
                  </c:pt>
                  <c:pt idx="150">
                    <c:v>6-Jul</c:v>
                  </c:pt>
                  <c:pt idx="151">
                    <c:v>20-Jul</c:v>
                  </c:pt>
                  <c:pt idx="152">
                    <c:v>3-Aug</c:v>
                  </c:pt>
                  <c:pt idx="153">
                    <c:v>17-Aug</c:v>
                  </c:pt>
                  <c:pt idx="154">
                    <c:v>16-Sep</c:v>
                  </c:pt>
                  <c:pt idx="155">
                    <c:v>28-Sep</c:v>
                  </c:pt>
                  <c:pt idx="156">
                    <c:v>19-Oct</c:v>
                  </c:pt>
                  <c:pt idx="157">
                    <c:v>2-Nov</c:v>
                  </c:pt>
                  <c:pt idx="158">
                    <c:v>16-Nov</c:v>
                  </c:pt>
                  <c:pt idx="159">
                    <c:v>14-Dec</c:v>
                  </c:pt>
                  <c:pt idx="160">
                    <c:v>25-Jan</c:v>
                  </c:pt>
                  <c:pt idx="161">
                    <c:v>22-Feb</c:v>
                  </c:pt>
                  <c:pt idx="162">
                    <c:v>29-Mar</c:v>
                  </c:pt>
                  <c:pt idx="163">
                    <c:v>26-Apr</c:v>
                  </c:pt>
                  <c:pt idx="164">
                    <c:v>24-May</c:v>
                  </c:pt>
                  <c:pt idx="165">
                    <c:v>29-Jun</c:v>
                  </c:pt>
                  <c:pt idx="166">
                    <c:v>13-Jul</c:v>
                  </c:pt>
                  <c:pt idx="167">
                    <c:v>26-Jul</c:v>
                  </c:pt>
                  <c:pt idx="168">
                    <c:v>9-Aug</c:v>
                  </c:pt>
                  <c:pt idx="169">
                    <c:v>23-Aug</c:v>
                  </c:pt>
                  <c:pt idx="170">
                    <c:v>7-Sep</c:v>
                  </c:pt>
                  <c:pt idx="171">
                    <c:v>27-Sep</c:v>
                  </c:pt>
                  <c:pt idx="172">
                    <c:v>26-Oct</c:v>
                  </c:pt>
                  <c:pt idx="173">
                    <c:v>15-Nov</c:v>
                  </c:pt>
                  <c:pt idx="174">
                    <c:v>2-Dec</c:v>
                  </c:pt>
                  <c:pt idx="175">
                    <c:v>24-Jan</c:v>
                  </c:pt>
                  <c:pt idx="176">
                    <c:v>21-Feb</c:v>
                  </c:pt>
                  <c:pt idx="177">
                    <c:v>25-Mar</c:v>
                  </c:pt>
                  <c:pt idx="178">
                    <c:v>25-Apr</c:v>
                  </c:pt>
                  <c:pt idx="179">
                    <c:v>23-May</c:v>
                  </c:pt>
                  <c:pt idx="180">
                    <c:v>27-Jun</c:v>
                  </c:pt>
                  <c:pt idx="181">
                    <c:v>19-Jul</c:v>
                  </c:pt>
                  <c:pt idx="182">
                    <c:v>25-Jul</c:v>
                  </c:pt>
                  <c:pt idx="183">
                    <c:v>8-Aug</c:v>
                  </c:pt>
                  <c:pt idx="184">
                    <c:v>22-Aug</c:v>
                  </c:pt>
                  <c:pt idx="185">
                    <c:v>12-Sep</c:v>
                  </c:pt>
                  <c:pt idx="186">
                    <c:v>26-Sep</c:v>
                  </c:pt>
                  <c:pt idx="187">
                    <c:v>24-Oct</c:v>
                  </c:pt>
                  <c:pt idx="188">
                    <c:v>28-Nov</c:v>
                  </c:pt>
                  <c:pt idx="189">
                    <c:v>16-Dec</c:v>
                  </c:pt>
                  <c:pt idx="190">
                    <c:v>3-Jan</c:v>
                  </c:pt>
                  <c:pt idx="191">
                    <c:v>10-Feb</c:v>
                  </c:pt>
                  <c:pt idx="192">
                    <c:v>26-Mar</c:v>
                  </c:pt>
                  <c:pt idx="193">
                    <c:v>23-Apr</c:v>
                  </c:pt>
                  <c:pt idx="194">
                    <c:v>21-May</c:v>
                  </c:pt>
                  <c:pt idx="195">
                    <c:v>25-Jun</c:v>
                  </c:pt>
                  <c:pt idx="196">
                    <c:v>9-Jul</c:v>
                  </c:pt>
                  <c:pt idx="197">
                    <c:v>23-Jul</c:v>
                  </c:pt>
                  <c:pt idx="198">
                    <c:v>6-Aug</c:v>
                  </c:pt>
                  <c:pt idx="199">
                    <c:v>27-Aug</c:v>
                  </c:pt>
                  <c:pt idx="200">
                    <c:v>10-Sep</c:v>
                  </c:pt>
                  <c:pt idx="201">
                    <c:v>25-Sep</c:v>
                  </c:pt>
                  <c:pt idx="202">
                    <c:v>22-Oct</c:v>
                  </c:pt>
                  <c:pt idx="203">
                    <c:v>26-Nov</c:v>
                  </c:pt>
                  <c:pt idx="204">
                    <c:v>14-Dec</c:v>
                  </c:pt>
                  <c:pt idx="205">
                    <c:v>22-Jan-13</c:v>
                  </c:pt>
                  <c:pt idx="206">
                    <c:v>19-Feb-13</c:v>
                  </c:pt>
                  <c:pt idx="207">
                    <c:v>25-Mar-13</c:v>
                  </c:pt>
                  <c:pt idx="208">
                    <c:v>22-Apr-13</c:v>
                  </c:pt>
                  <c:pt idx="209">
                    <c:v>20-May-13</c:v>
                  </c:pt>
                  <c:pt idx="210">
                    <c:v>17-Jun-13</c:v>
                  </c:pt>
                  <c:pt idx="211">
                    <c:v>8-Jul-13</c:v>
                  </c:pt>
                  <c:pt idx="212">
                    <c:v>22-Jul-13</c:v>
                  </c:pt>
                  <c:pt idx="213">
                    <c:v>5-Aug-13</c:v>
                  </c:pt>
                  <c:pt idx="214">
                    <c:v>26-Aug-13</c:v>
                  </c:pt>
                  <c:pt idx="215">
                    <c:v>9-Sep-13</c:v>
                  </c:pt>
                  <c:pt idx="216">
                    <c:v>23-Sep-13</c:v>
                  </c:pt>
                  <c:pt idx="217">
                    <c:v>21-Oct-13</c:v>
                  </c:pt>
                  <c:pt idx="218">
                    <c:v>18-Nov-13</c:v>
                  </c:pt>
                  <c:pt idx="219">
                    <c:v>16-Dec-13</c:v>
                  </c:pt>
                  <c:pt idx="220">
                    <c:v>6-Jan</c:v>
                  </c:pt>
                  <c:pt idx="221">
                    <c:v>10-Feb</c:v>
                  </c:pt>
                  <c:pt idx="222">
                    <c:v>26-Mar</c:v>
                  </c:pt>
                  <c:pt idx="223">
                    <c:v>21-Apr</c:v>
                  </c:pt>
                  <c:pt idx="224">
                    <c:v>19-May</c:v>
                  </c:pt>
                  <c:pt idx="225">
                    <c:v>16-Jun</c:v>
                  </c:pt>
                  <c:pt idx="226">
                    <c:v>7-Jul</c:v>
                  </c:pt>
                  <c:pt idx="227">
                    <c:v>29-Jul</c:v>
                  </c:pt>
                  <c:pt idx="228">
                    <c:v>4-Aug</c:v>
                  </c:pt>
                  <c:pt idx="229">
                    <c:v>18-Aug</c:v>
                  </c:pt>
                  <c:pt idx="230">
                    <c:v>8-Sep</c:v>
                  </c:pt>
                  <c:pt idx="231">
                    <c:v>15-Sep</c:v>
                  </c:pt>
                  <c:pt idx="232">
                    <c:v>20-Oct</c:v>
                  </c:pt>
                  <c:pt idx="233">
                    <c:v>18-Nov</c:v>
                  </c:pt>
                  <c:pt idx="234">
                    <c:v>8-Dec</c:v>
                  </c:pt>
                  <c:pt idx="235">
                    <c:v>5-Jan</c:v>
                  </c:pt>
                  <c:pt idx="236">
                    <c:v>17-Feb</c:v>
                  </c:pt>
                  <c:pt idx="237">
                    <c:v>23-Mar</c:v>
                  </c:pt>
                  <c:pt idx="238">
                    <c:v>20-Apr</c:v>
                  </c:pt>
                  <c:pt idx="239">
                    <c:v>18-May</c:v>
                  </c:pt>
                  <c:pt idx="240">
                    <c:v>15-Jun</c:v>
                  </c:pt>
                  <c:pt idx="241">
                    <c:v>6-Jul</c:v>
                  </c:pt>
                  <c:pt idx="242">
                    <c:v>20-Jul</c:v>
                  </c:pt>
                  <c:pt idx="243">
                    <c:v>11-Aug</c:v>
                  </c:pt>
                  <c:pt idx="244">
                    <c:v>25-Aug</c:v>
                  </c:pt>
                  <c:pt idx="245">
                    <c:v>14-Sep</c:v>
                  </c:pt>
                  <c:pt idx="246">
                    <c:v>28-Sep</c:v>
                  </c:pt>
                  <c:pt idx="247">
                    <c:v>19-Oct</c:v>
                  </c:pt>
                  <c:pt idx="248">
                    <c:v>16-Nov</c:v>
                  </c:pt>
                  <c:pt idx="249">
                    <c:v>7-Dec</c:v>
                  </c:pt>
                </c:lvl>
                <c:lvl>
                  <c:pt idx="0">
                    <c:v>2000</c:v>
                  </c:pt>
                  <c:pt idx="15">
                    <c:v>2001</c:v>
                  </c:pt>
                  <c:pt idx="31">
                    <c:v>2002</c:v>
                  </c:pt>
                  <c:pt idx="47">
                    <c:v>2003</c:v>
                  </c:pt>
                  <c:pt idx="63">
                    <c:v>2004</c:v>
                  </c:pt>
                  <c:pt idx="79">
                    <c:v>2005</c:v>
                  </c:pt>
                  <c:pt idx="96">
                    <c:v>2006</c:v>
                  </c:pt>
                  <c:pt idx="113">
                    <c:v>2007</c:v>
                  </c:pt>
                  <c:pt idx="129">
                    <c:v>2008</c:v>
                  </c:pt>
                  <c:pt idx="144">
                    <c:v>2009</c:v>
                  </c:pt>
                  <c:pt idx="160">
                    <c:v>2010</c:v>
                  </c:pt>
                  <c:pt idx="175">
                    <c:v>2011</c:v>
                  </c:pt>
                  <c:pt idx="190">
                    <c:v>2012</c:v>
                  </c:pt>
                  <c:pt idx="205">
                    <c:v>2013</c:v>
                  </c:pt>
                  <c:pt idx="220">
                    <c:v>2014</c:v>
                  </c:pt>
                  <c:pt idx="235">
                    <c:v>2015</c:v>
                  </c:pt>
                </c:lvl>
              </c:multiLvlStrCache>
            </c:multiLvlStrRef>
          </c:cat>
          <c:val>
            <c:numRef>
              <c:f>'2000-2019 Data'!$B$14:$IQ$14</c:f>
              <c:numCache>
                <c:formatCode>General</c:formatCode>
                <c:ptCount val="250"/>
                <c:pt idx="0">
                  <c:v>1020</c:v>
                </c:pt>
                <c:pt idx="1">
                  <c:v>1034</c:v>
                </c:pt>
                <c:pt idx="2">
                  <c:v>787</c:v>
                </c:pt>
                <c:pt idx="4">
                  <c:v>540</c:v>
                </c:pt>
                <c:pt idx="5">
                  <c:v>434</c:v>
                </c:pt>
                <c:pt idx="6">
                  <c:v>399</c:v>
                </c:pt>
                <c:pt idx="7">
                  <c:v>425</c:v>
                </c:pt>
                <c:pt idx="8">
                  <c:v>453</c:v>
                </c:pt>
                <c:pt idx="9">
                  <c:v>209</c:v>
                </c:pt>
                <c:pt idx="10">
                  <c:v>0</c:v>
                </c:pt>
                <c:pt idx="11">
                  <c:v>19</c:v>
                </c:pt>
                <c:pt idx="12">
                  <c:v>79</c:v>
                </c:pt>
                <c:pt idx="13">
                  <c:v>318</c:v>
                </c:pt>
                <c:pt idx="14">
                  <c:v>407</c:v>
                </c:pt>
                <c:pt idx="15" formatCode="0">
                  <c:v>1079.4000000000001</c:v>
                </c:pt>
                <c:pt idx="16" formatCode="0">
                  <c:v>1043.3</c:v>
                </c:pt>
                <c:pt idx="17" formatCode="0">
                  <c:v>851.2</c:v>
                </c:pt>
                <c:pt idx="18" formatCode="0">
                  <c:v>606.1</c:v>
                </c:pt>
                <c:pt idx="19" formatCode="0">
                  <c:v>434.7</c:v>
                </c:pt>
                <c:pt idx="20" formatCode="0">
                  <c:v>271.7</c:v>
                </c:pt>
                <c:pt idx="21" formatCode="0">
                  <c:v>310</c:v>
                </c:pt>
                <c:pt idx="22" formatCode="0">
                  <c:v>324.10000000000002</c:v>
                </c:pt>
                <c:pt idx="23" formatCode="0">
                  <c:v>293.3</c:v>
                </c:pt>
                <c:pt idx="24" formatCode="0">
                  <c:v>22.1</c:v>
                </c:pt>
                <c:pt idx="25" formatCode="0">
                  <c:v>35</c:v>
                </c:pt>
                <c:pt idx="26" formatCode="0">
                  <c:v>0</c:v>
                </c:pt>
                <c:pt idx="27" formatCode="0">
                  <c:v>25.19</c:v>
                </c:pt>
                <c:pt idx="28" formatCode="0">
                  <c:v>30.1</c:v>
                </c:pt>
                <c:pt idx="29" formatCode="0">
                  <c:v>217.8</c:v>
                </c:pt>
                <c:pt idx="30" formatCode="0">
                  <c:v>665.3</c:v>
                </c:pt>
                <c:pt idx="31" formatCode="#,##0">
                  <c:v>7.7</c:v>
                </c:pt>
                <c:pt idx="32" formatCode="#,##0">
                  <c:v>1133.7</c:v>
                </c:pt>
                <c:pt idx="33" formatCode="#,##0">
                  <c:v>847.8</c:v>
                </c:pt>
                <c:pt idx="34" formatCode="#,##0">
                  <c:v>466.42</c:v>
                </c:pt>
                <c:pt idx="35" formatCode="#,##0">
                  <c:v>408.96</c:v>
                </c:pt>
                <c:pt idx="36" formatCode="#,##0">
                  <c:v>347.6</c:v>
                </c:pt>
                <c:pt idx="37" formatCode="#,##0">
                  <c:v>285.5</c:v>
                </c:pt>
                <c:pt idx="38" formatCode="#,##0">
                  <c:v>267</c:v>
                </c:pt>
                <c:pt idx="39" formatCode="#,##0">
                  <c:v>162.4</c:v>
                </c:pt>
                <c:pt idx="40" formatCode="#,##0">
                  <c:v>98.7</c:v>
                </c:pt>
                <c:pt idx="41" formatCode="#,##0">
                  <c:v>64</c:v>
                </c:pt>
                <c:pt idx="42" formatCode="#,##0">
                  <c:v>16.600000000000001</c:v>
                </c:pt>
                <c:pt idx="43" formatCode="#,##0">
                  <c:v>0</c:v>
                </c:pt>
                <c:pt idx="44" formatCode="#,##0">
                  <c:v>60.1</c:v>
                </c:pt>
                <c:pt idx="45" formatCode="#,##0">
                  <c:v>116.1</c:v>
                </c:pt>
                <c:pt idx="46" formatCode="#,##0">
                  <c:v>194.2</c:v>
                </c:pt>
                <c:pt idx="47" formatCode="0">
                  <c:v>215.9</c:v>
                </c:pt>
                <c:pt idx="48" formatCode="0">
                  <c:v>230.8</c:v>
                </c:pt>
                <c:pt idx="49" formatCode="0">
                  <c:v>1700.2</c:v>
                </c:pt>
                <c:pt idx="50" formatCode="0">
                  <c:v>829</c:v>
                </c:pt>
                <c:pt idx="51" formatCode="0">
                  <c:v>300.2</c:v>
                </c:pt>
                <c:pt idx="52" formatCode="0">
                  <c:v>271.2</c:v>
                </c:pt>
                <c:pt idx="53" formatCode="0">
                  <c:v>255.7</c:v>
                </c:pt>
                <c:pt idx="54" formatCode="0">
                  <c:v>220.1</c:v>
                </c:pt>
                <c:pt idx="55" formatCode="0">
                  <c:v>71.2</c:v>
                </c:pt>
                <c:pt idx="56" formatCode="0">
                  <c:v>3.7</c:v>
                </c:pt>
                <c:pt idx="57" formatCode="0">
                  <c:v>0</c:v>
                </c:pt>
                <c:pt idx="58" formatCode="0">
                  <c:v>17.5</c:v>
                </c:pt>
                <c:pt idx="59" formatCode="0">
                  <c:v>0</c:v>
                </c:pt>
                <c:pt idx="60" formatCode="0">
                  <c:v>103.4</c:v>
                </c:pt>
                <c:pt idx="61" formatCode="0">
                  <c:v>17.100000000000001</c:v>
                </c:pt>
                <c:pt idx="62" formatCode="0">
                  <c:v>49.6</c:v>
                </c:pt>
                <c:pt idx="63" formatCode="0">
                  <c:v>424.3</c:v>
                </c:pt>
                <c:pt idx="64" formatCode="0">
                  <c:v>636.1</c:v>
                </c:pt>
                <c:pt idx="65" formatCode="0">
                  <c:v>336.48</c:v>
                </c:pt>
                <c:pt idx="66" formatCode="0">
                  <c:v>362.3</c:v>
                </c:pt>
                <c:pt idx="67" formatCode="0">
                  <c:v>263.33</c:v>
                </c:pt>
                <c:pt idx="68" formatCode="0">
                  <c:v>187.7</c:v>
                </c:pt>
                <c:pt idx="69" formatCode="0">
                  <c:v>225.09</c:v>
                </c:pt>
                <c:pt idx="70" formatCode="0">
                  <c:v>273.16000000000003</c:v>
                </c:pt>
                <c:pt idx="71" formatCode="0">
                  <c:v>194.22</c:v>
                </c:pt>
                <c:pt idx="72" formatCode="0">
                  <c:v>104.61</c:v>
                </c:pt>
                <c:pt idx="73" formatCode="0">
                  <c:v>107.64</c:v>
                </c:pt>
                <c:pt idx="74" formatCode="0">
                  <c:v>154.6</c:v>
                </c:pt>
                <c:pt idx="75" formatCode="0">
                  <c:v>157.1</c:v>
                </c:pt>
                <c:pt idx="76" formatCode="0">
                  <c:v>110.8</c:v>
                </c:pt>
                <c:pt idx="77" formatCode="0">
                  <c:v>161.82</c:v>
                </c:pt>
                <c:pt idx="79" formatCode="0">
                  <c:v>510.31</c:v>
                </c:pt>
                <c:pt idx="80" formatCode="0">
                  <c:v>564.5</c:v>
                </c:pt>
                <c:pt idx="81" formatCode="0">
                  <c:v>439.45</c:v>
                </c:pt>
                <c:pt idx="82" formatCode="0">
                  <c:v>377.84</c:v>
                </c:pt>
                <c:pt idx="83" formatCode="0">
                  <c:v>485</c:v>
                </c:pt>
                <c:pt idx="84" formatCode="0">
                  <c:v>269.57</c:v>
                </c:pt>
                <c:pt idx="85" formatCode="0">
                  <c:v>204.01</c:v>
                </c:pt>
                <c:pt idx="86" formatCode="0">
                  <c:v>212.52</c:v>
                </c:pt>
                <c:pt idx="87" formatCode="0">
                  <c:v>174.51</c:v>
                </c:pt>
                <c:pt idx="88" formatCode="0">
                  <c:v>180.88</c:v>
                </c:pt>
                <c:pt idx="89" formatCode="0">
                  <c:v>163.99</c:v>
                </c:pt>
                <c:pt idx="90" formatCode="0">
                  <c:v>0</c:v>
                </c:pt>
                <c:pt idx="91" formatCode="0">
                  <c:v>0</c:v>
                </c:pt>
                <c:pt idx="92" formatCode="0">
                  <c:v>0</c:v>
                </c:pt>
                <c:pt idx="93" formatCode="0">
                  <c:v>85.5</c:v>
                </c:pt>
                <c:pt idx="94" formatCode="0">
                  <c:v>142.57</c:v>
                </c:pt>
                <c:pt idx="95" formatCode="0">
                  <c:v>158.06</c:v>
                </c:pt>
                <c:pt idx="96" formatCode="0">
                  <c:v>441.76</c:v>
                </c:pt>
                <c:pt idx="97" formatCode="0">
                  <c:v>433.05</c:v>
                </c:pt>
                <c:pt idx="98" formatCode="0">
                  <c:v>386.75</c:v>
                </c:pt>
                <c:pt idx="99" formatCode="0">
                  <c:v>329.16</c:v>
                </c:pt>
                <c:pt idx="100" formatCode="0">
                  <c:v>181.98</c:v>
                </c:pt>
                <c:pt idx="101" formatCode="0">
                  <c:v>201.98</c:v>
                </c:pt>
                <c:pt idx="102" formatCode="0">
                  <c:v>161.80000000000001</c:v>
                </c:pt>
                <c:pt idx="103" formatCode="0">
                  <c:v>175.19</c:v>
                </c:pt>
                <c:pt idx="104" formatCode="0">
                  <c:v>150.69</c:v>
                </c:pt>
                <c:pt idx="105" formatCode="0">
                  <c:v>215.12</c:v>
                </c:pt>
                <c:pt idx="107" formatCode="0">
                  <c:v>0</c:v>
                </c:pt>
                <c:pt idx="108" formatCode="0">
                  <c:v>16.05</c:v>
                </c:pt>
                <c:pt idx="109" formatCode="0">
                  <c:v>0</c:v>
                </c:pt>
                <c:pt idx="110" formatCode="0">
                  <c:v>76.64</c:v>
                </c:pt>
                <c:pt idx="111" formatCode="0">
                  <c:v>179.66</c:v>
                </c:pt>
                <c:pt idx="112" formatCode="0">
                  <c:v>183.33</c:v>
                </c:pt>
                <c:pt idx="113" formatCode="0">
                  <c:v>649.63</c:v>
                </c:pt>
                <c:pt idx="114" formatCode="0">
                  <c:v>717.71</c:v>
                </c:pt>
                <c:pt idx="115" formatCode="0">
                  <c:v>577.22</c:v>
                </c:pt>
                <c:pt idx="116" formatCode="0">
                  <c:v>370.89</c:v>
                </c:pt>
                <c:pt idx="117" formatCode="0">
                  <c:v>397.93</c:v>
                </c:pt>
                <c:pt idx="118" formatCode="0">
                  <c:v>213.91</c:v>
                </c:pt>
                <c:pt idx="119" formatCode="0">
                  <c:v>183.12</c:v>
                </c:pt>
                <c:pt idx="120" formatCode="0">
                  <c:v>138.76</c:v>
                </c:pt>
                <c:pt idx="121" formatCode="0">
                  <c:v>154.61000000000001</c:v>
                </c:pt>
                <c:pt idx="122" formatCode="0">
                  <c:v>151.44</c:v>
                </c:pt>
                <c:pt idx="123" formatCode="0">
                  <c:v>140.32</c:v>
                </c:pt>
                <c:pt idx="124" formatCode="0">
                  <c:v>108.26</c:v>
                </c:pt>
                <c:pt idx="125" formatCode="0">
                  <c:v>116.78</c:v>
                </c:pt>
                <c:pt idx="126" formatCode="0">
                  <c:v>55.88</c:v>
                </c:pt>
                <c:pt idx="127" formatCode="0">
                  <c:v>80.099999999999994</c:v>
                </c:pt>
                <c:pt idx="128" formatCode="0">
                  <c:v>112.75</c:v>
                </c:pt>
                <c:pt idx="129">
                  <c:v>762</c:v>
                </c:pt>
                <c:pt idx="130">
                  <c:v>668</c:v>
                </c:pt>
                <c:pt idx="131">
                  <c:v>487</c:v>
                </c:pt>
                <c:pt idx="132">
                  <c:v>287</c:v>
                </c:pt>
                <c:pt idx="133">
                  <c:v>207</c:v>
                </c:pt>
                <c:pt idx="134">
                  <c:v>149</c:v>
                </c:pt>
                <c:pt idx="135">
                  <c:v>115</c:v>
                </c:pt>
                <c:pt idx="136" formatCode="0">
                  <c:v>88</c:v>
                </c:pt>
                <c:pt idx="137">
                  <c:v>30</c:v>
                </c:pt>
                <c:pt idx="138">
                  <c:v>110</c:v>
                </c:pt>
                <c:pt idx="139">
                  <c:v>98</c:v>
                </c:pt>
                <c:pt idx="140">
                  <c:v>52</c:v>
                </c:pt>
                <c:pt idx="141">
                  <c:v>89</c:v>
                </c:pt>
                <c:pt idx="142" formatCode="0">
                  <c:v>52</c:v>
                </c:pt>
                <c:pt idx="143" formatCode="0">
                  <c:v>113</c:v>
                </c:pt>
                <c:pt idx="144">
                  <c:v>651</c:v>
                </c:pt>
                <c:pt idx="145">
                  <c:v>483</c:v>
                </c:pt>
                <c:pt idx="146">
                  <c:v>372</c:v>
                </c:pt>
                <c:pt idx="147">
                  <c:v>531</c:v>
                </c:pt>
                <c:pt idx="148">
                  <c:v>173</c:v>
                </c:pt>
                <c:pt idx="149">
                  <c:v>230</c:v>
                </c:pt>
                <c:pt idx="150">
                  <c:v>214</c:v>
                </c:pt>
                <c:pt idx="151">
                  <c:v>189</c:v>
                </c:pt>
                <c:pt idx="152" formatCode="0">
                  <c:v>206</c:v>
                </c:pt>
                <c:pt idx="153">
                  <c:v>150</c:v>
                </c:pt>
                <c:pt idx="154">
                  <c:v>161</c:v>
                </c:pt>
                <c:pt idx="155">
                  <c:v>165</c:v>
                </c:pt>
                <c:pt idx="156">
                  <c:v>138</c:v>
                </c:pt>
                <c:pt idx="158">
                  <c:v>160</c:v>
                </c:pt>
                <c:pt idx="159" formatCode="0">
                  <c:v>373</c:v>
                </c:pt>
                <c:pt idx="160" formatCode="0">
                  <c:v>693</c:v>
                </c:pt>
                <c:pt idx="161" formatCode="0">
                  <c:v>973</c:v>
                </c:pt>
                <c:pt idx="162" formatCode="0">
                  <c:v>579</c:v>
                </c:pt>
                <c:pt idx="163" formatCode="0">
                  <c:v>464</c:v>
                </c:pt>
                <c:pt idx="164" formatCode="0">
                  <c:v>465</c:v>
                </c:pt>
                <c:pt idx="165" formatCode="0">
                  <c:v>211</c:v>
                </c:pt>
                <c:pt idx="166" formatCode="0">
                  <c:v>224</c:v>
                </c:pt>
                <c:pt idx="167" formatCode="0">
                  <c:v>172</c:v>
                </c:pt>
                <c:pt idx="168" formatCode="0">
                  <c:v>139</c:v>
                </c:pt>
                <c:pt idx="169" formatCode="0">
                  <c:v>74</c:v>
                </c:pt>
                <c:pt idx="170" formatCode="0">
                  <c:v>2</c:v>
                </c:pt>
                <c:pt idx="171" formatCode="0">
                  <c:v>56</c:v>
                </c:pt>
                <c:pt idx="172" formatCode="0">
                  <c:v>37</c:v>
                </c:pt>
                <c:pt idx="173" formatCode="0">
                  <c:v>69</c:v>
                </c:pt>
                <c:pt idx="174" formatCode="0">
                  <c:v>8</c:v>
                </c:pt>
                <c:pt idx="175">
                  <c:v>494</c:v>
                </c:pt>
                <c:pt idx="176">
                  <c:v>385</c:v>
                </c:pt>
                <c:pt idx="177">
                  <c:v>350</c:v>
                </c:pt>
                <c:pt idx="178">
                  <c:v>146</c:v>
                </c:pt>
                <c:pt idx="179">
                  <c:v>124</c:v>
                </c:pt>
                <c:pt idx="180">
                  <c:v>79</c:v>
                </c:pt>
                <c:pt idx="181">
                  <c:v>143</c:v>
                </c:pt>
                <c:pt idx="182">
                  <c:v>172</c:v>
                </c:pt>
                <c:pt idx="183" formatCode="0">
                  <c:v>122</c:v>
                </c:pt>
                <c:pt idx="184">
                  <c:v>17</c:v>
                </c:pt>
                <c:pt idx="185">
                  <c:v>84</c:v>
                </c:pt>
                <c:pt idx="186">
                  <c:v>128</c:v>
                </c:pt>
                <c:pt idx="187">
                  <c:v>7</c:v>
                </c:pt>
                <c:pt idx="188">
                  <c:v>76</c:v>
                </c:pt>
                <c:pt idx="189" formatCode="0">
                  <c:v>265</c:v>
                </c:pt>
                <c:pt idx="190">
                  <c:v>482</c:v>
                </c:pt>
                <c:pt idx="191">
                  <c:v>704</c:v>
                </c:pt>
                <c:pt idx="192">
                  <c:v>356</c:v>
                </c:pt>
                <c:pt idx="193">
                  <c:v>214</c:v>
                </c:pt>
                <c:pt idx="194">
                  <c:v>163</c:v>
                </c:pt>
                <c:pt idx="195">
                  <c:v>21</c:v>
                </c:pt>
                <c:pt idx="196">
                  <c:v>51</c:v>
                </c:pt>
                <c:pt idx="197">
                  <c:v>13</c:v>
                </c:pt>
                <c:pt idx="198" formatCode="0">
                  <c:v>29</c:v>
                </c:pt>
                <c:pt idx="199" formatCode="0">
                  <c:v>112</c:v>
                </c:pt>
                <c:pt idx="200">
                  <c:v>112</c:v>
                </c:pt>
                <c:pt idx="201" formatCode="0">
                  <c:v>59</c:v>
                </c:pt>
                <c:pt idx="202" formatCode="0">
                  <c:v>52</c:v>
                </c:pt>
                <c:pt idx="203">
                  <c:v>66</c:v>
                </c:pt>
                <c:pt idx="204">
                  <c:v>72</c:v>
                </c:pt>
                <c:pt idx="205" formatCode="0">
                  <c:v>167</c:v>
                </c:pt>
                <c:pt idx="206" formatCode="0">
                  <c:v>261</c:v>
                </c:pt>
                <c:pt idx="207" formatCode="0">
                  <c:v>168</c:v>
                </c:pt>
                <c:pt idx="208" formatCode="0">
                  <c:v>21</c:v>
                </c:pt>
                <c:pt idx="209" formatCode="0">
                  <c:v>289</c:v>
                </c:pt>
                <c:pt idx="210" formatCode="0">
                  <c:v>161</c:v>
                </c:pt>
                <c:pt idx="211" formatCode="0">
                  <c:v>188</c:v>
                </c:pt>
                <c:pt idx="212" formatCode="0">
                  <c:v>51</c:v>
                </c:pt>
                <c:pt idx="213" formatCode="0">
                  <c:v>29</c:v>
                </c:pt>
                <c:pt idx="214" formatCode="0">
                  <c:v>80</c:v>
                </c:pt>
                <c:pt idx="215" formatCode="0">
                  <c:v>80</c:v>
                </c:pt>
                <c:pt idx="216" formatCode="0">
                  <c:v>215</c:v>
                </c:pt>
                <c:pt idx="217" formatCode="0">
                  <c:v>237</c:v>
                </c:pt>
                <c:pt idx="218" formatCode="0">
                  <c:v>324</c:v>
                </c:pt>
                <c:pt idx="219" formatCode="0">
                  <c:v>427</c:v>
                </c:pt>
                <c:pt idx="220">
                  <c:v>495</c:v>
                </c:pt>
                <c:pt idx="221">
                  <c:v>754</c:v>
                </c:pt>
                <c:pt idx="222">
                  <c:v>575</c:v>
                </c:pt>
                <c:pt idx="223">
                  <c:v>446</c:v>
                </c:pt>
                <c:pt idx="224">
                  <c:v>312</c:v>
                </c:pt>
                <c:pt idx="225">
                  <c:v>196</c:v>
                </c:pt>
                <c:pt idx="226">
                  <c:v>165</c:v>
                </c:pt>
                <c:pt idx="227">
                  <c:v>203</c:v>
                </c:pt>
                <c:pt idx="228">
                  <c:v>211</c:v>
                </c:pt>
                <c:pt idx="229">
                  <c:v>153</c:v>
                </c:pt>
                <c:pt idx="230">
                  <c:v>169</c:v>
                </c:pt>
                <c:pt idx="231">
                  <c:v>165</c:v>
                </c:pt>
                <c:pt idx="232">
                  <c:v>187</c:v>
                </c:pt>
                <c:pt idx="233">
                  <c:v>193</c:v>
                </c:pt>
                <c:pt idx="234">
                  <c:v>312</c:v>
                </c:pt>
                <c:pt idx="235">
                  <c:v>623</c:v>
                </c:pt>
                <c:pt idx="236">
                  <c:v>595</c:v>
                </c:pt>
                <c:pt idx="237">
                  <c:v>522</c:v>
                </c:pt>
                <c:pt idx="238">
                  <c:v>452</c:v>
                </c:pt>
                <c:pt idx="239">
                  <c:v>562</c:v>
                </c:pt>
                <c:pt idx="240">
                  <c:v>245</c:v>
                </c:pt>
                <c:pt idx="241">
                  <c:v>209</c:v>
                </c:pt>
                <c:pt idx="242">
                  <c:v>149</c:v>
                </c:pt>
                <c:pt idx="243">
                  <c:v>236</c:v>
                </c:pt>
                <c:pt idx="244">
                  <c:v>161</c:v>
                </c:pt>
                <c:pt idx="245">
                  <c:v>139</c:v>
                </c:pt>
                <c:pt idx="246">
                  <c:v>158</c:v>
                </c:pt>
                <c:pt idx="247">
                  <c:v>336</c:v>
                </c:pt>
                <c:pt idx="248">
                  <c:v>1118</c:v>
                </c:pt>
                <c:pt idx="249">
                  <c:v>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8C-40A1-8219-98D73E452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0592"/>
        <c:axId val="102331136"/>
      </c:lineChart>
      <c:catAx>
        <c:axId val="40430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331136"/>
        <c:crosses val="autoZero"/>
        <c:auto val="1"/>
        <c:lblAlgn val="ctr"/>
        <c:lblOffset val="100"/>
        <c:noMultiLvlLbl val="0"/>
      </c:catAx>
      <c:valAx>
        <c:axId val="10233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30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Total Phosphorus Pounds/Year </a:t>
            </a:r>
          </a:p>
        </c:rich>
      </c:tx>
      <c:layout>
        <c:manualLayout>
          <c:xMode val="edge"/>
          <c:yMode val="edge"/>
          <c:x val="0.38184544621466687"/>
          <c:y val="4.00377930226533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'Loading Estimates'!$B$49</c:f>
              <c:strCache>
                <c:ptCount val="1"/>
                <c:pt idx="0">
                  <c:v>Total Phosphorus Pounds/Year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'Loading Estimates'!$A$50:$A$69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'Loading Estimates'!$B$50:$B$69</c:f>
              <c:numCache>
                <c:formatCode>#,##0</c:formatCode>
                <c:ptCount val="20"/>
                <c:pt idx="0">
                  <c:v>1242.7562490092678</c:v>
                </c:pt>
                <c:pt idx="1">
                  <c:v>1846.961373979562</c:v>
                </c:pt>
                <c:pt idx="2">
                  <c:v>186.61918776232889</c:v>
                </c:pt>
                <c:pt idx="3">
                  <c:v>2855.5741508500969</c:v>
                </c:pt>
                <c:pt idx="4">
                  <c:v>2666.8028936861083</c:v>
                </c:pt>
                <c:pt idx="5">
                  <c:v>2093.5401583151684</c:v>
                </c:pt>
                <c:pt idx="6">
                  <c:v>775.57863613913139</c:v>
                </c:pt>
                <c:pt idx="7">
                  <c:v>6047.4372693679925</c:v>
                </c:pt>
                <c:pt idx="8">
                  <c:v>991.44802108842009</c:v>
                </c:pt>
                <c:pt idx="9">
                  <c:v>1360.95480570525</c:v>
                </c:pt>
                <c:pt idx="10">
                  <c:v>2258.7102890525252</c:v>
                </c:pt>
                <c:pt idx="11">
                  <c:v>624</c:v>
                </c:pt>
                <c:pt idx="12">
                  <c:v>260</c:v>
                </c:pt>
                <c:pt idx="13">
                  <c:v>7627.2331347303007</c:v>
                </c:pt>
                <c:pt idx="14">
                  <c:v>1841</c:v>
                </c:pt>
                <c:pt idx="15">
                  <c:v>10320</c:v>
                </c:pt>
                <c:pt idx="16">
                  <c:v>4369</c:v>
                </c:pt>
                <c:pt idx="17">
                  <c:v>3051</c:v>
                </c:pt>
                <c:pt idx="18">
                  <c:v>409</c:v>
                </c:pt>
                <c:pt idx="19">
                  <c:v>1262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AD-44D1-86BF-3B6D81E21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02400384"/>
        <c:axId val="102401920"/>
      </c:barChart>
      <c:lineChart>
        <c:grouping val="standard"/>
        <c:varyColors val="0"/>
        <c:ser>
          <c:idx val="1"/>
          <c:order val="1"/>
          <c:tx>
            <c:strRef>
              <c:f>'Loading Estimates'!$E$49</c:f>
              <c:strCache>
                <c:ptCount val="1"/>
                <c:pt idx="0">
                  <c:v>Total TMAL TP Target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'Loading Estimates'!$E$50:$E$69</c:f>
              <c:numCache>
                <c:formatCode>General</c:formatCode>
                <c:ptCount val="20"/>
                <c:pt idx="0">
                  <c:v>2673</c:v>
                </c:pt>
                <c:pt idx="1">
                  <c:v>2673</c:v>
                </c:pt>
                <c:pt idx="2">
                  <c:v>2673</c:v>
                </c:pt>
                <c:pt idx="3">
                  <c:v>2673</c:v>
                </c:pt>
                <c:pt idx="4">
                  <c:v>2673</c:v>
                </c:pt>
                <c:pt idx="5">
                  <c:v>2673</c:v>
                </c:pt>
                <c:pt idx="6">
                  <c:v>2673</c:v>
                </c:pt>
                <c:pt idx="7">
                  <c:v>2673</c:v>
                </c:pt>
                <c:pt idx="8">
                  <c:v>2673</c:v>
                </c:pt>
                <c:pt idx="9">
                  <c:v>2673</c:v>
                </c:pt>
                <c:pt idx="10">
                  <c:v>2673</c:v>
                </c:pt>
                <c:pt idx="11">
                  <c:v>2673</c:v>
                </c:pt>
                <c:pt idx="12">
                  <c:v>2673</c:v>
                </c:pt>
                <c:pt idx="13">
                  <c:v>2673</c:v>
                </c:pt>
                <c:pt idx="14">
                  <c:v>2673</c:v>
                </c:pt>
                <c:pt idx="15">
                  <c:v>2673</c:v>
                </c:pt>
                <c:pt idx="16">
                  <c:v>2673</c:v>
                </c:pt>
                <c:pt idx="17">
                  <c:v>2673</c:v>
                </c:pt>
                <c:pt idx="18">
                  <c:v>2673</c:v>
                </c:pt>
                <c:pt idx="19">
                  <c:v>2673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AD-44D1-86BF-3B6D81E21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00384"/>
        <c:axId val="102401920"/>
      </c:lineChart>
      <c:catAx>
        <c:axId val="10240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401920"/>
        <c:crosses val="autoZero"/>
        <c:auto val="1"/>
        <c:lblAlgn val="ctr"/>
        <c:lblOffset val="100"/>
        <c:noMultiLvlLbl val="0"/>
      </c:catAx>
      <c:valAx>
        <c:axId val="10240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40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Nitrate-Nitrogen Pounds/Year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'Loading Estimates'!$C$49</c:f>
              <c:strCache>
                <c:ptCount val="1"/>
                <c:pt idx="0">
                  <c:v>Nitrate Pounds/Year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'Loading Estimates'!$A$50:$A$65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'Loading Estimates'!$C$50:$C$65</c:f>
              <c:numCache>
                <c:formatCode>#,##0</c:formatCode>
                <c:ptCount val="16"/>
                <c:pt idx="0">
                  <c:v>23145.987330637337</c:v>
                </c:pt>
                <c:pt idx="1">
                  <c:v>17735.807785286412</c:v>
                </c:pt>
                <c:pt idx="2">
                  <c:v>3181.6644440410164</c:v>
                </c:pt>
                <c:pt idx="3">
                  <c:v>2855.5741508500969</c:v>
                </c:pt>
                <c:pt idx="4">
                  <c:v>3569.1499999999996</c:v>
                </c:pt>
                <c:pt idx="5">
                  <c:v>22936.112300920002</c:v>
                </c:pt>
                <c:pt idx="6">
                  <c:v>6836.6412328550005</c:v>
                </c:pt>
                <c:pt idx="7">
                  <c:v>57496.135769030006</c:v>
                </c:pt>
                <c:pt idx="8">
                  <c:v>16470.417289679852</c:v>
                </c:pt>
                <c:pt idx="9">
                  <c:v>18575.969422700025</c:v>
                </c:pt>
                <c:pt idx="10">
                  <c:v>32148.371531614281</c:v>
                </c:pt>
                <c:pt idx="11">
                  <c:v>3467</c:v>
                </c:pt>
                <c:pt idx="12">
                  <c:v>4315</c:v>
                </c:pt>
                <c:pt idx="13">
                  <c:v>22576.005408588459</c:v>
                </c:pt>
                <c:pt idx="14">
                  <c:v>27821</c:v>
                </c:pt>
                <c:pt idx="15">
                  <c:v>84081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AC-46F7-B43E-DB8ECBBD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02426112"/>
        <c:axId val="102427648"/>
      </c:barChart>
      <c:catAx>
        <c:axId val="10242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427648"/>
        <c:crosses val="autoZero"/>
        <c:auto val="1"/>
        <c:lblAlgn val="ctr"/>
        <c:lblOffset val="100"/>
        <c:noMultiLvlLbl val="0"/>
      </c:catAx>
      <c:valAx>
        <c:axId val="102427648"/>
        <c:scaling>
          <c:orientation val="minMax"/>
          <c:max val="9000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426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'Loading Estimates'!$D$49</c:f>
              <c:strCache>
                <c:ptCount val="1"/>
                <c:pt idx="0">
                  <c:v>Total Nitrogen Pounds/year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'Loading Estimates'!$A$61:$A$69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'Loading Estimates'!$D$61:$D$69</c:f>
              <c:numCache>
                <c:formatCode>#,##0</c:formatCode>
                <c:ptCount val="9"/>
                <c:pt idx="0">
                  <c:v>10632</c:v>
                </c:pt>
                <c:pt idx="1">
                  <c:v>7897</c:v>
                </c:pt>
                <c:pt idx="2">
                  <c:v>80028</c:v>
                </c:pt>
                <c:pt idx="3">
                  <c:v>63229.401214194608</c:v>
                </c:pt>
                <c:pt idx="4">
                  <c:v>172116</c:v>
                </c:pt>
                <c:pt idx="5">
                  <c:v>84580</c:v>
                </c:pt>
                <c:pt idx="6">
                  <c:v>36460</c:v>
                </c:pt>
                <c:pt idx="7">
                  <c:v>15538</c:v>
                </c:pt>
                <c:pt idx="8">
                  <c:v>26728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C-4410-B9C1-074D04F47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02436224"/>
        <c:axId val="102454400"/>
      </c:barChart>
      <c:catAx>
        <c:axId val="10243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454400"/>
        <c:crosses val="autoZero"/>
        <c:auto val="1"/>
        <c:lblAlgn val="ctr"/>
        <c:lblOffset val="100"/>
        <c:noMultiLvlLbl val="0"/>
      </c:catAx>
      <c:valAx>
        <c:axId val="10245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436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'Loading Estimates'!$F$49</c:f>
              <c:strCache>
                <c:ptCount val="1"/>
                <c:pt idx="0">
                  <c:v>Flow ac-ft/yr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'Loading Estimates'!$A$50:$A$69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'Loading Estimates'!$F$50:$F$69</c:f>
              <c:numCache>
                <c:formatCode>_(* #,##0_);_(* \(#,##0\);_(* "-"??_);_(@_)</c:formatCode>
                <c:ptCount val="20"/>
                <c:pt idx="0">
                  <c:v>15113</c:v>
                </c:pt>
                <c:pt idx="1">
                  <c:v>15906</c:v>
                </c:pt>
                <c:pt idx="2">
                  <c:v>2317</c:v>
                </c:pt>
                <c:pt idx="3">
                  <c:v>21215</c:v>
                </c:pt>
                <c:pt idx="4">
                  <c:v>33706</c:v>
                </c:pt>
                <c:pt idx="5">
                  <c:v>31605</c:v>
                </c:pt>
                <c:pt idx="6">
                  <c:v>11748</c:v>
                </c:pt>
                <c:pt idx="7">
                  <c:v>67725</c:v>
                </c:pt>
                <c:pt idx="8">
                  <c:v>20307</c:v>
                </c:pt>
                <c:pt idx="9">
                  <c:v>21503</c:v>
                </c:pt>
                <c:pt idx="10">
                  <c:v>29462</c:v>
                </c:pt>
                <c:pt idx="11">
                  <c:v>9432</c:v>
                </c:pt>
                <c:pt idx="12">
                  <c:v>5868</c:v>
                </c:pt>
                <c:pt idx="13">
                  <c:v>45726.195300000007</c:v>
                </c:pt>
                <c:pt idx="14">
                  <c:v>34503</c:v>
                </c:pt>
                <c:pt idx="15">
                  <c:v>118929</c:v>
                </c:pt>
                <c:pt idx="16">
                  <c:v>39577</c:v>
                </c:pt>
                <c:pt idx="17">
                  <c:v>20626</c:v>
                </c:pt>
                <c:pt idx="18">
                  <c:v>6988</c:v>
                </c:pt>
                <c:pt idx="19">
                  <c:v>18450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97-48C5-B9D7-64BCF8E46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429867952"/>
        <c:axId val="429859752"/>
      </c:barChart>
      <c:catAx>
        <c:axId val="42986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859752"/>
        <c:crosses val="autoZero"/>
        <c:auto val="1"/>
        <c:lblAlgn val="ctr"/>
        <c:lblOffset val="100"/>
        <c:noMultiLvlLbl val="0"/>
      </c:catAx>
      <c:valAx>
        <c:axId val="42985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867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38100</xdr:colOff>
      <xdr:row>23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743700" cy="455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10582</xdr:colOff>
      <xdr:row>21</xdr:row>
      <xdr:rowOff>95250</xdr:rowOff>
    </xdr:from>
    <xdr:to>
      <xdr:col>36</xdr:col>
      <xdr:colOff>10581</xdr:colOff>
      <xdr:row>43</xdr:row>
      <xdr:rowOff>105834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338666</xdr:colOff>
      <xdr:row>46</xdr:row>
      <xdr:rowOff>21167</xdr:rowOff>
    </xdr:from>
    <xdr:to>
      <xdr:col>33</xdr:col>
      <xdr:colOff>328082</xdr:colOff>
      <xdr:row>67</xdr:row>
      <xdr:rowOff>31751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186689</xdr:colOff>
      <xdr:row>55</xdr:row>
      <xdr:rowOff>101600</xdr:rowOff>
    </xdr:from>
    <xdr:to>
      <xdr:col>16</xdr:col>
      <xdr:colOff>459105</xdr:colOff>
      <xdr:row>70</xdr:row>
      <xdr:rowOff>44450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198754</xdr:colOff>
      <xdr:row>71</xdr:row>
      <xdr:rowOff>112395</xdr:rowOff>
    </xdr:from>
    <xdr:to>
      <xdr:col>16</xdr:col>
      <xdr:colOff>718185</xdr:colOff>
      <xdr:row>82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1924050</xdr:colOff>
      <xdr:row>71</xdr:row>
      <xdr:rowOff>172720</xdr:rowOff>
    </xdr:from>
    <xdr:to>
      <xdr:col>6</xdr:col>
      <xdr:colOff>590550</xdr:colOff>
      <xdr:row>82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1978025</xdr:colOff>
      <xdr:row>83</xdr:row>
      <xdr:rowOff>152400</xdr:rowOff>
    </xdr:from>
    <xdr:to>
      <xdr:col>6</xdr:col>
      <xdr:colOff>561975</xdr:colOff>
      <xdr:row>95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2D28F6-1861-47E2-A346-4F4D0E898F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6:C28"/>
  <sheetViews>
    <sheetView topLeftCell="A10" workbookViewId="0">
      <selection activeCell="C29" sqref="C29"/>
    </sheetView>
  </sheetViews>
  <sheetFormatPr defaultRowHeight="14.5" x14ac:dyDescent="0.35"/>
  <sheetData>
    <row r="26" spans="1:3" x14ac:dyDescent="0.35">
      <c r="A26" t="s">
        <v>0</v>
      </c>
      <c r="C26" t="s">
        <v>1</v>
      </c>
    </row>
    <row r="27" spans="1:3" x14ac:dyDescent="0.35">
      <c r="C27" t="s">
        <v>2</v>
      </c>
    </row>
    <row r="28" spans="1:3" x14ac:dyDescent="0.35">
      <c r="C28" t="s">
        <v>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Y128"/>
  <sheetViews>
    <sheetView tabSelected="1" topLeftCell="A68" zoomScale="90" zoomScaleNormal="90" workbookViewId="0">
      <pane xSplit="1" topLeftCell="I1" activePane="topRight" state="frozen"/>
      <selection pane="topRight" activeCell="V79" sqref="V79"/>
    </sheetView>
  </sheetViews>
  <sheetFormatPr defaultColWidth="9.6328125" defaultRowHeight="13" x14ac:dyDescent="0.3"/>
  <cols>
    <col min="1" max="1" width="39.453125" style="1" bestFit="1" customWidth="1"/>
    <col min="2" max="2" width="6.1796875" style="1" bestFit="1" customWidth="1"/>
    <col min="3" max="3" width="7.1796875" style="1" bestFit="1" customWidth="1"/>
    <col min="4" max="4" width="10.453125" style="1" bestFit="1" customWidth="1"/>
    <col min="5" max="5" width="6.1796875" style="1" bestFit="1" customWidth="1"/>
    <col min="6" max="6" width="7.1796875" style="1" bestFit="1" customWidth="1"/>
    <col min="7" max="7" width="5.6328125" style="1" bestFit="1" customWidth="1"/>
    <col min="8" max="8" width="8.90625" style="1" bestFit="1" customWidth="1"/>
    <col min="9" max="9" width="5.453125" style="1" bestFit="1" customWidth="1"/>
    <col min="10" max="10" width="6.81640625" style="1" bestFit="1" customWidth="1"/>
    <col min="11" max="11" width="5.90625" style="1" bestFit="1" customWidth="1"/>
    <col min="12" max="12" width="6.90625" style="1" bestFit="1" customWidth="1"/>
    <col min="13" max="13" width="9.6328125" style="1" bestFit="1" customWidth="1"/>
    <col min="14" max="14" width="6" style="1" bestFit="1" customWidth="1"/>
    <col min="15" max="15" width="6.6328125" style="1" bestFit="1" customWidth="1"/>
    <col min="16" max="16" width="6.90625" style="1" bestFit="1" customWidth="1"/>
    <col min="17" max="17" width="7.1796875" style="1" bestFit="1" customWidth="1"/>
    <col min="18" max="18" width="6.6328125" style="1" bestFit="1" customWidth="1"/>
    <col min="19" max="19" width="6.81640625" style="1" bestFit="1" customWidth="1"/>
    <col min="20" max="20" width="7.453125" style="1" bestFit="1" customWidth="1"/>
    <col min="21" max="21" width="7.1796875" style="1" bestFit="1" customWidth="1"/>
    <col min="22" max="22" width="5.6328125" style="1" bestFit="1" customWidth="1"/>
    <col min="23" max="23" width="9.54296875" style="1" customWidth="1"/>
    <col min="24" max="24" width="10.6328125" style="1" bestFit="1" customWidth="1"/>
    <col min="25" max="25" width="6.36328125" style="1" bestFit="1" customWidth="1"/>
    <col min="26" max="26" width="6.90625" style="1" bestFit="1" customWidth="1"/>
    <col min="27" max="27" width="10.6328125" style="1" bestFit="1" customWidth="1"/>
    <col min="28" max="29" width="6.54296875" style="1" bestFit="1" customWidth="1"/>
    <col min="30" max="30" width="6.6328125" style="1" bestFit="1" customWidth="1"/>
    <col min="31" max="31" width="9.08984375" style="1" bestFit="1" customWidth="1"/>
    <col min="32" max="33" width="6.81640625" style="1" bestFit="1" customWidth="1"/>
    <col min="34" max="34" width="7.1796875" style="1" bestFit="1" customWidth="1"/>
    <col min="35" max="35" width="6.81640625" style="1" bestFit="1" customWidth="1"/>
    <col min="36" max="36" width="6.1796875" style="1" bestFit="1" customWidth="1"/>
    <col min="37" max="37" width="7.1796875" style="1" bestFit="1" customWidth="1"/>
    <col min="38" max="38" width="5.6328125" style="1" bestFit="1" customWidth="1"/>
    <col min="39" max="39" width="6.6328125" style="1" bestFit="1" customWidth="1"/>
    <col min="40" max="40" width="5.453125" style="1" bestFit="1" customWidth="1"/>
    <col min="41" max="41" width="6.36328125" style="1" bestFit="1" customWidth="1"/>
    <col min="42" max="42" width="5.90625" style="1" bestFit="1" customWidth="1"/>
    <col min="43" max="43" width="6.90625" style="1" bestFit="1" customWidth="1"/>
    <col min="44" max="45" width="6.54296875" style="1" bestFit="1" customWidth="1"/>
    <col min="46" max="47" width="6.6328125" style="1" bestFit="1" customWidth="1"/>
    <col min="48" max="48" width="6.90625" style="1" bestFit="1" customWidth="1"/>
    <col min="49" max="49" width="6.54296875" style="1" bestFit="1" customWidth="1"/>
    <col min="50" max="50" width="7.1796875" style="1" bestFit="1" customWidth="1"/>
    <col min="51" max="51" width="6.81640625" style="1" bestFit="1" customWidth="1"/>
    <col min="52" max="52" width="6.1796875" style="1" bestFit="1" customWidth="1"/>
    <col min="53" max="53" width="7.1796875" style="1" bestFit="1" customWidth="1"/>
    <col min="54" max="55" width="6.6328125" style="1" bestFit="1" customWidth="1"/>
    <col min="56" max="57" width="6.36328125" style="1" bestFit="1" customWidth="1"/>
    <col min="58" max="58" width="5.90625" style="1" bestFit="1" customWidth="1"/>
    <col min="59" max="59" width="6.90625" style="1" bestFit="1" customWidth="1"/>
    <col min="60" max="60" width="5.54296875" style="1" bestFit="1" customWidth="1"/>
    <col min="61" max="61" width="6.54296875" style="1" bestFit="1" customWidth="1"/>
    <col min="62" max="62" width="6.6328125" style="1" bestFit="1" customWidth="1"/>
    <col min="63" max="63" width="6.90625" style="1" bestFit="1" customWidth="1"/>
    <col min="64" max="64" width="5.81640625" style="1" bestFit="1" customWidth="1"/>
    <col min="65" max="65" width="6.54296875" style="1" bestFit="1" customWidth="1"/>
    <col min="66" max="66" width="6.1796875" style="1" bestFit="1" customWidth="1"/>
    <col min="67" max="67" width="6.81640625" style="1" bestFit="1" customWidth="1"/>
    <col min="68" max="68" width="6.1796875" style="1" bestFit="1" customWidth="1"/>
    <col min="69" max="69" width="7.1796875" style="1" bestFit="1" customWidth="1"/>
    <col min="70" max="70" width="5.6328125" style="1" bestFit="1" customWidth="1"/>
    <col min="71" max="71" width="6.6328125" style="1" bestFit="1" customWidth="1"/>
    <col min="72" max="72" width="5.453125" style="1" bestFit="1" customWidth="1"/>
    <col min="73" max="73" width="6.36328125" style="1" bestFit="1" customWidth="1"/>
    <col min="74" max="74" width="5.90625" style="1" bestFit="1" customWidth="1"/>
    <col min="75" max="75" width="6.90625" style="1" bestFit="1" customWidth="1"/>
    <col min="76" max="76" width="5.54296875" style="1" bestFit="1" customWidth="1"/>
    <col min="77" max="77" width="6.54296875" style="1" bestFit="1" customWidth="1"/>
    <col min="78" max="78" width="6.6328125" style="1" bestFit="1" customWidth="1"/>
    <col min="79" max="79" width="6.90625" style="1" bestFit="1" customWidth="1"/>
    <col min="80" max="80" width="5.81640625" style="1" bestFit="1" customWidth="1"/>
    <col min="81" max="81" width="6.54296875" style="1" bestFit="1" customWidth="1"/>
    <col min="82" max="82" width="6.81640625" style="1" bestFit="1" customWidth="1"/>
    <col min="83" max="83" width="7.1796875" style="1" bestFit="1" customWidth="1"/>
    <col min="84" max="84" width="6.81640625" style="1" bestFit="1" customWidth="1"/>
    <col min="85" max="85" width="6.1796875" style="1" bestFit="1" customWidth="1"/>
    <col min="86" max="86" width="7.1796875" style="1" bestFit="1" customWidth="1"/>
    <col min="87" max="87" width="5.6328125" style="1" bestFit="1" customWidth="1"/>
    <col min="88" max="88" width="6.6328125" style="1" bestFit="1" customWidth="1"/>
    <col min="89" max="90" width="6.36328125" style="1" bestFit="1" customWidth="1"/>
    <col min="91" max="92" width="6.90625" style="1" bestFit="1" customWidth="1"/>
    <col min="93" max="93" width="5.54296875" style="1" bestFit="1" customWidth="1"/>
    <col min="94" max="94" width="6.54296875" style="1" bestFit="1" customWidth="1"/>
    <col min="95" max="95" width="6.6328125" style="1" bestFit="1" customWidth="1"/>
    <col min="96" max="96" width="6.90625" style="1" bestFit="1" customWidth="1"/>
    <col min="97" max="97" width="5.81640625" style="1" bestFit="1" customWidth="1"/>
    <col min="98" max="98" width="6.54296875" style="1" bestFit="1" customWidth="1"/>
    <col min="99" max="99" width="6.81640625" style="1" bestFit="1" customWidth="1"/>
    <col min="100" max="100" width="7.1796875" style="1" bestFit="1" customWidth="1"/>
    <col min="101" max="101" width="6.81640625" style="1" bestFit="1" customWidth="1"/>
    <col min="102" max="102" width="6.1796875" style="1" bestFit="1" customWidth="1"/>
    <col min="103" max="103" width="7.1796875" style="1" bestFit="1" customWidth="1"/>
    <col min="104" max="104" width="5.6328125" style="1" bestFit="1" customWidth="1"/>
    <col min="105" max="105" width="6.6328125" style="1" bestFit="1" customWidth="1"/>
    <col min="106" max="106" width="5.36328125" style="1" bestFit="1" customWidth="1"/>
    <col min="107" max="107" width="6.36328125" style="1" bestFit="1" customWidth="1"/>
    <col min="108" max="108" width="5.90625" style="1" bestFit="1" customWidth="1"/>
    <col min="109" max="109" width="6.90625" style="1" bestFit="1" customWidth="1"/>
    <col min="110" max="110" width="5.54296875" style="1" bestFit="1" customWidth="1"/>
    <col min="111" max="111" width="6.54296875" style="1" bestFit="1" customWidth="1"/>
    <col min="112" max="112" width="6.6328125" style="1" bestFit="1" customWidth="1"/>
    <col min="113" max="113" width="6.90625" style="1" bestFit="1" customWidth="1"/>
    <col min="114" max="114" width="5.81640625" style="1" bestFit="1" customWidth="1"/>
    <col min="115" max="115" width="6.08984375" style="1" bestFit="1" customWidth="1"/>
    <col min="116" max="116" width="6.453125" style="1" bestFit="1" customWidth="1"/>
    <col min="117" max="117" width="6.81640625" style="1" bestFit="1" customWidth="1"/>
    <col min="118" max="118" width="6.453125" style="1" bestFit="1" customWidth="1"/>
    <col min="119" max="120" width="7" style="1" bestFit="1" customWidth="1"/>
    <col min="121" max="121" width="5.1796875" style="1" bestFit="1" customWidth="1"/>
    <col min="122" max="122" width="6.1796875" style="1" bestFit="1" customWidth="1"/>
    <col min="123" max="123" width="4.90625" style="1" bestFit="1" customWidth="1"/>
    <col min="124" max="124" width="5.90625" style="1" bestFit="1" customWidth="1"/>
    <col min="125" max="125" width="5.6328125" style="1" bestFit="1" customWidth="1"/>
    <col min="126" max="126" width="6.6328125" style="1" bestFit="1" customWidth="1"/>
    <col min="127" max="127" width="5.453125" style="1" bestFit="1" customWidth="1"/>
    <col min="128" max="128" width="6.453125" style="1" bestFit="1" customWidth="1"/>
    <col min="129" max="129" width="5.81640625" style="1" bestFit="1" customWidth="1"/>
    <col min="130" max="130" width="6.81640625" style="1" bestFit="1" customWidth="1"/>
    <col min="131" max="131" width="6.08984375" style="1" bestFit="1" customWidth="1"/>
    <col min="132" max="132" width="6.453125" style="1" bestFit="1" customWidth="1"/>
    <col min="133" max="133" width="6.81640625" style="1" bestFit="1" customWidth="1"/>
    <col min="134" max="134" width="6.453125" style="1" bestFit="1" customWidth="1"/>
    <col min="135" max="135" width="7" style="1" bestFit="1" customWidth="1"/>
    <col min="136" max="136" width="6.1796875" style="1" bestFit="1" customWidth="1"/>
    <col min="137" max="138" width="6" style="1" bestFit="1" customWidth="1"/>
    <col min="139" max="140" width="6.6328125" style="1" bestFit="1" customWidth="1"/>
    <col min="141" max="143" width="6.453125" style="1" bestFit="1" customWidth="1"/>
    <col min="144" max="145" width="6.81640625" style="1" bestFit="1" customWidth="1"/>
    <col min="146" max="146" width="6.54296875" style="1" bestFit="1" customWidth="1"/>
    <col min="147" max="147" width="6.81640625" style="1" bestFit="1" customWidth="1"/>
    <col min="148" max="148" width="7.1796875" style="1" bestFit="1" customWidth="1"/>
    <col min="149" max="149" width="6.81640625" style="1" bestFit="1" customWidth="1"/>
    <col min="150" max="150" width="7.1796875" style="1" bestFit="1" customWidth="1"/>
    <col min="151" max="151" width="6.6328125" style="1" bestFit="1" customWidth="1"/>
    <col min="152" max="152" width="6" style="1" bestFit="1" customWidth="1"/>
    <col min="153" max="153" width="6.36328125" style="1" bestFit="1" customWidth="1"/>
    <col min="154" max="154" width="6" style="1" bestFit="1" customWidth="1"/>
    <col min="155" max="155" width="6.90625" style="1" bestFit="1" customWidth="1"/>
    <col min="156" max="157" width="6.54296875" style="1" bestFit="1" customWidth="1"/>
    <col min="158" max="158" width="6.6328125" style="1" bestFit="1" customWidth="1"/>
    <col min="159" max="159" width="5.90625" style="1" bestFit="1" customWidth="1"/>
    <col min="160" max="160" width="6.90625" style="1" bestFit="1" customWidth="1"/>
    <col min="161" max="161" width="6.81640625" style="1" bestFit="1" customWidth="1"/>
    <col min="162" max="162" width="6.54296875" style="1" bestFit="1" customWidth="1"/>
    <col min="163" max="163" width="6.81640625" style="1" bestFit="1" customWidth="1"/>
    <col min="164" max="164" width="7.1796875" style="1" bestFit="1" customWidth="1"/>
    <col min="165" max="165" width="6.81640625" style="1" bestFit="1" customWidth="1"/>
    <col min="166" max="166" width="7.1796875" style="1" bestFit="1" customWidth="1"/>
    <col min="167" max="167" width="6.6328125" style="1" bestFit="1" customWidth="1"/>
    <col min="168" max="169" width="6.36328125" style="1" bestFit="1" customWidth="1"/>
    <col min="170" max="170" width="5.90625" style="1" bestFit="1" customWidth="1"/>
    <col min="171" max="171" width="6.90625" style="1" bestFit="1" customWidth="1"/>
    <col min="172" max="172" width="5.54296875" style="1" bestFit="1" customWidth="1"/>
    <col min="173" max="173" width="6.54296875" style="1" bestFit="1" customWidth="1"/>
    <col min="174" max="174" width="6.6328125" style="1" bestFit="1" customWidth="1"/>
    <col min="175" max="175" width="6.90625" style="1" bestFit="1" customWidth="1"/>
    <col min="176" max="176" width="5.81640625" style="1" bestFit="1" customWidth="1"/>
    <col min="177" max="177" width="6.81640625" style="1" bestFit="1" customWidth="1"/>
    <col min="178" max="179" width="6.90625" style="1" bestFit="1" customWidth="1"/>
    <col min="180" max="180" width="6.81640625" style="1" bestFit="1" customWidth="1"/>
    <col min="181" max="181" width="7.08984375" style="1" bestFit="1" customWidth="1"/>
    <col min="182" max="182" width="6.90625" style="1" bestFit="1" customWidth="1"/>
    <col min="183" max="183" width="6.6328125" style="1" bestFit="1" customWidth="1"/>
    <col min="184" max="184" width="8.08984375" style="1" bestFit="1" customWidth="1"/>
    <col min="185" max="185" width="6.6328125" style="1" bestFit="1" customWidth="1"/>
    <col min="186" max="186" width="7.08984375" style="1" bestFit="1" customWidth="1"/>
    <col min="187" max="188" width="7" style="1" bestFit="1" customWidth="1"/>
    <col min="189" max="189" width="6.81640625" style="1" bestFit="1" customWidth="1"/>
    <col min="190" max="190" width="7.08984375" style="1" bestFit="1" customWidth="1"/>
    <col min="191" max="191" width="7" style="1" bestFit="1" customWidth="1"/>
    <col min="192" max="192" width="6" style="1" bestFit="1" customWidth="1"/>
    <col min="193" max="194" width="6.90625" style="1" bestFit="1" customWidth="1"/>
    <col min="195" max="195" width="6.81640625" style="1" bestFit="1" customWidth="1"/>
    <col min="196" max="196" width="7.08984375" style="1" bestFit="1" customWidth="1"/>
    <col min="197" max="197" width="6.90625" style="1" bestFit="1" customWidth="1"/>
    <col min="198" max="198" width="5.1796875" style="1" bestFit="1" customWidth="1"/>
    <col min="199" max="199" width="6.1796875" style="1" bestFit="1" customWidth="1"/>
    <col min="200" max="200" width="6.08984375" style="1" bestFit="1" customWidth="1"/>
    <col min="201" max="201" width="7.08984375" style="1" bestFit="1" customWidth="1"/>
    <col min="202" max="203" width="7" style="1" bestFit="1" customWidth="1"/>
    <col min="204" max="204" width="6.81640625" style="1" bestFit="1" customWidth="1"/>
    <col min="205" max="205" width="7.08984375" style="1" bestFit="1" customWidth="1"/>
    <col min="206" max="206" width="7" style="1" bestFit="1" customWidth="1"/>
    <col min="207" max="236" width="9.6328125" style="1"/>
    <col min="237" max="237" width="5.81640625" style="1" bestFit="1" customWidth="1"/>
    <col min="238" max="239" width="6.90625" style="1" bestFit="1" customWidth="1"/>
    <col min="240" max="240" width="6.81640625" style="1" bestFit="1" customWidth="1"/>
    <col min="241" max="241" width="7.08984375" style="1" bestFit="1" customWidth="1"/>
    <col min="242" max="243" width="7.1796875" style="1" bestFit="1" customWidth="1"/>
    <col min="244" max="244" width="6.1796875" style="1" bestFit="1" customWidth="1"/>
    <col min="245" max="246" width="7.08984375" style="1" bestFit="1" customWidth="1"/>
    <col min="247" max="248" width="7" style="1" bestFit="1" customWidth="1"/>
    <col min="249" max="249" width="6.81640625" style="1" bestFit="1" customWidth="1"/>
    <col min="250" max="250" width="7.08984375" style="1" bestFit="1" customWidth="1"/>
    <col min="251" max="251" width="6" style="1" bestFit="1" customWidth="1"/>
    <col min="252" max="16384" width="9.6328125" style="1"/>
  </cols>
  <sheetData>
    <row r="1" spans="1:311" x14ac:dyDescent="0.3">
      <c r="A1" s="1" t="s">
        <v>5</v>
      </c>
    </row>
    <row r="2" spans="1:311" x14ac:dyDescent="0.3">
      <c r="A2" s="319" t="s">
        <v>4</v>
      </c>
      <c r="B2" s="321">
        <v>2000</v>
      </c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>
        <v>2001</v>
      </c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321"/>
      <c r="AD2" s="321"/>
      <c r="AE2" s="321"/>
      <c r="AF2" s="321"/>
      <c r="AG2" s="322">
        <v>2002</v>
      </c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1">
        <v>2003</v>
      </c>
      <c r="AX2" s="321"/>
      <c r="AY2" s="321"/>
      <c r="AZ2" s="321"/>
      <c r="BA2" s="321"/>
      <c r="BB2" s="321"/>
      <c r="BC2" s="321"/>
      <c r="BD2" s="321"/>
      <c r="BE2" s="321"/>
      <c r="BF2" s="321"/>
      <c r="BG2" s="321"/>
      <c r="BH2" s="321"/>
      <c r="BI2" s="321"/>
      <c r="BJ2" s="321"/>
      <c r="BK2" s="321"/>
      <c r="BL2" s="321"/>
      <c r="BM2" s="321">
        <v>2004</v>
      </c>
      <c r="BN2" s="321"/>
      <c r="BO2" s="321"/>
      <c r="BP2" s="321"/>
      <c r="BQ2" s="321"/>
      <c r="BR2" s="321"/>
      <c r="BS2" s="321"/>
      <c r="BT2" s="321"/>
      <c r="BU2" s="321"/>
      <c r="BV2" s="321"/>
      <c r="BW2" s="321"/>
      <c r="BX2" s="321"/>
      <c r="BY2" s="321"/>
      <c r="BZ2" s="321"/>
      <c r="CA2" s="321"/>
      <c r="CB2" s="321"/>
      <c r="CC2" s="321">
        <v>2005</v>
      </c>
      <c r="CD2" s="321"/>
      <c r="CE2" s="321"/>
      <c r="CF2" s="321"/>
      <c r="CG2" s="321"/>
      <c r="CH2" s="321"/>
      <c r="CI2" s="321"/>
      <c r="CJ2" s="321"/>
      <c r="CK2" s="321"/>
      <c r="CL2" s="321"/>
      <c r="CM2" s="321"/>
      <c r="CN2" s="321"/>
      <c r="CO2" s="321"/>
      <c r="CP2" s="321"/>
      <c r="CQ2" s="321"/>
      <c r="CR2" s="321"/>
      <c r="CS2" s="321"/>
      <c r="CT2" s="326">
        <v>2006</v>
      </c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326"/>
      <c r="DH2" s="326"/>
      <c r="DI2" s="326"/>
      <c r="DJ2" s="326"/>
      <c r="DK2" s="327">
        <v>2007</v>
      </c>
      <c r="DL2" s="328"/>
      <c r="DM2" s="328"/>
      <c r="DN2" s="328"/>
      <c r="DO2" s="328"/>
      <c r="DP2" s="328"/>
      <c r="DQ2" s="328"/>
      <c r="DR2" s="328"/>
      <c r="DS2" s="328"/>
      <c r="DT2" s="328"/>
      <c r="DU2" s="328"/>
      <c r="DV2" s="328"/>
      <c r="DW2" s="328"/>
      <c r="DX2" s="328"/>
      <c r="DY2" s="328"/>
      <c r="DZ2" s="329"/>
      <c r="EA2" s="321">
        <v>2008</v>
      </c>
      <c r="EB2" s="321"/>
      <c r="EC2" s="321"/>
      <c r="ED2" s="321"/>
      <c r="EE2" s="321"/>
      <c r="EF2" s="321"/>
      <c r="EG2" s="321"/>
      <c r="EH2" s="321"/>
      <c r="EI2" s="321"/>
      <c r="EJ2" s="321"/>
      <c r="EK2" s="321"/>
      <c r="EL2" s="321"/>
      <c r="EM2" s="321"/>
      <c r="EN2" s="321"/>
      <c r="EO2" s="321"/>
      <c r="EP2" s="321">
        <v>2009</v>
      </c>
      <c r="EQ2" s="321"/>
      <c r="ER2" s="321"/>
      <c r="ES2" s="321"/>
      <c r="ET2" s="321"/>
      <c r="EU2" s="321"/>
      <c r="EV2" s="321"/>
      <c r="EW2" s="321"/>
      <c r="EX2" s="321"/>
      <c r="EY2" s="321"/>
      <c r="EZ2" s="321"/>
      <c r="FA2" s="321"/>
      <c r="FB2" s="321"/>
      <c r="FC2" s="321"/>
      <c r="FD2" s="321"/>
      <c r="FE2" s="321"/>
      <c r="FF2" s="325">
        <v>2010</v>
      </c>
      <c r="FG2" s="325"/>
      <c r="FH2" s="325"/>
      <c r="FI2" s="325"/>
      <c r="FJ2" s="325"/>
      <c r="FK2" s="325"/>
      <c r="FL2" s="325"/>
      <c r="FM2" s="325"/>
      <c r="FN2" s="325"/>
      <c r="FO2" s="325"/>
      <c r="FP2" s="325"/>
      <c r="FQ2" s="325"/>
      <c r="FR2" s="325"/>
      <c r="FS2" s="325"/>
      <c r="FT2" s="325"/>
      <c r="FU2" s="324">
        <v>2011</v>
      </c>
      <c r="FV2" s="320"/>
      <c r="FW2" s="320"/>
      <c r="FX2" s="320"/>
      <c r="FY2" s="320"/>
      <c r="FZ2" s="320"/>
      <c r="GA2" s="320"/>
      <c r="GB2" s="320"/>
      <c r="GC2" s="320"/>
      <c r="GD2" s="320"/>
      <c r="GE2" s="320"/>
      <c r="GF2" s="320"/>
      <c r="GG2" s="320"/>
      <c r="GH2" s="320"/>
      <c r="GI2" s="320"/>
      <c r="GJ2" s="320">
        <v>2012</v>
      </c>
      <c r="GK2" s="320"/>
      <c r="GL2" s="320"/>
      <c r="GM2" s="320"/>
      <c r="GN2" s="320"/>
      <c r="GO2" s="320"/>
      <c r="GP2" s="320"/>
      <c r="GQ2" s="320"/>
      <c r="GR2" s="320"/>
      <c r="GS2" s="320"/>
      <c r="GT2" s="320"/>
      <c r="GU2" s="320"/>
      <c r="GV2" s="320"/>
      <c r="GW2" s="320"/>
      <c r="GY2" s="320">
        <v>2013</v>
      </c>
      <c r="GZ2" s="320"/>
      <c r="HA2" s="320"/>
      <c r="HB2" s="320"/>
      <c r="HC2" s="320"/>
      <c r="HD2" s="320"/>
      <c r="HE2" s="320"/>
      <c r="HF2" s="320"/>
      <c r="HG2" s="320"/>
      <c r="HH2" s="320"/>
      <c r="HI2" s="320"/>
      <c r="HJ2" s="320"/>
      <c r="HK2" s="320"/>
      <c r="HL2" s="320"/>
      <c r="HM2" s="320"/>
      <c r="HN2" s="320">
        <v>2014</v>
      </c>
      <c r="HO2" s="320"/>
      <c r="HP2" s="320"/>
      <c r="HQ2" s="320"/>
      <c r="HR2" s="320"/>
      <c r="HS2" s="320"/>
      <c r="HT2" s="320"/>
      <c r="HU2" s="320"/>
      <c r="HV2" s="320"/>
      <c r="HW2" s="320"/>
      <c r="HX2" s="320"/>
      <c r="HY2" s="320"/>
      <c r="HZ2" s="320"/>
      <c r="IA2" s="320"/>
      <c r="IB2" s="320"/>
      <c r="IC2" s="323">
        <v>2015</v>
      </c>
      <c r="ID2" s="323"/>
      <c r="IE2" s="323"/>
      <c r="IF2" s="323"/>
      <c r="IG2" s="323"/>
      <c r="IH2" s="323"/>
      <c r="II2" s="323"/>
      <c r="IJ2" s="323"/>
      <c r="IK2" s="323"/>
      <c r="IL2" s="323"/>
      <c r="IM2" s="323"/>
      <c r="IN2" s="323"/>
      <c r="IO2" s="323"/>
      <c r="IP2" s="323"/>
      <c r="IQ2" s="323"/>
      <c r="IR2" s="320">
        <v>2016</v>
      </c>
      <c r="IS2" s="320"/>
      <c r="IT2" s="320"/>
      <c r="IU2" s="320"/>
      <c r="IV2" s="320"/>
      <c r="IW2" s="320"/>
      <c r="IX2" s="320"/>
      <c r="IY2" s="320"/>
      <c r="IZ2" s="320"/>
      <c r="JA2" s="320"/>
      <c r="JB2" s="320"/>
      <c r="JC2" s="320"/>
      <c r="JD2" s="320"/>
      <c r="JE2" s="320"/>
      <c r="JF2" s="320"/>
      <c r="JG2" s="320">
        <v>2017</v>
      </c>
      <c r="JH2" s="320"/>
      <c r="JI2" s="320"/>
      <c r="JJ2" s="320"/>
      <c r="JK2" s="320"/>
      <c r="JL2" s="320"/>
      <c r="JM2" s="320"/>
      <c r="JN2" s="320"/>
      <c r="JO2" s="320"/>
      <c r="JP2" s="320"/>
      <c r="JQ2" s="320"/>
      <c r="JR2" s="320"/>
      <c r="JS2" s="320"/>
      <c r="JT2" s="320"/>
      <c r="JU2" s="320"/>
      <c r="KJ2" s="1">
        <v>2018</v>
      </c>
      <c r="KK2" s="1">
        <v>2019</v>
      </c>
    </row>
    <row r="3" spans="1:311" x14ac:dyDescent="0.3">
      <c r="A3" s="320"/>
      <c r="B3" s="5">
        <v>36587</v>
      </c>
      <c r="C3" s="5">
        <v>36607</v>
      </c>
      <c r="D3" s="5">
        <v>36634</v>
      </c>
      <c r="E3" s="5">
        <v>36654</v>
      </c>
      <c r="F3" s="5">
        <v>36669</v>
      </c>
      <c r="G3" s="5">
        <v>36683</v>
      </c>
      <c r="H3" s="5">
        <v>36697</v>
      </c>
      <c r="I3" s="5">
        <v>36712</v>
      </c>
      <c r="J3" s="5">
        <v>36725</v>
      </c>
      <c r="K3" s="5">
        <v>36739</v>
      </c>
      <c r="L3" s="5">
        <v>36753</v>
      </c>
      <c r="M3" s="5">
        <v>36781</v>
      </c>
      <c r="N3" s="5">
        <v>36803</v>
      </c>
      <c r="O3" s="5">
        <v>36830</v>
      </c>
      <c r="P3" s="5">
        <v>36858</v>
      </c>
      <c r="Q3" s="6">
        <v>36965</v>
      </c>
      <c r="R3" s="6">
        <v>36985</v>
      </c>
      <c r="S3" s="6">
        <v>37000</v>
      </c>
      <c r="T3" s="6">
        <v>37014</v>
      </c>
      <c r="U3" s="6">
        <v>37035</v>
      </c>
      <c r="V3" s="6">
        <v>37049</v>
      </c>
      <c r="W3" s="6">
        <v>37070</v>
      </c>
      <c r="X3" s="6">
        <v>37084</v>
      </c>
      <c r="Y3" s="6">
        <v>37098</v>
      </c>
      <c r="Z3" s="6">
        <v>37117</v>
      </c>
      <c r="AA3" s="6">
        <v>37131</v>
      </c>
      <c r="AB3" s="6">
        <v>37147</v>
      </c>
      <c r="AC3" s="6">
        <v>37161</v>
      </c>
      <c r="AD3" s="6">
        <v>37182</v>
      </c>
      <c r="AE3" s="6">
        <v>37203</v>
      </c>
      <c r="AF3" s="6">
        <v>37235</v>
      </c>
      <c r="AG3" s="9">
        <v>37307</v>
      </c>
      <c r="AH3" s="9">
        <v>37335</v>
      </c>
      <c r="AI3" s="9">
        <v>37362</v>
      </c>
      <c r="AJ3" s="9">
        <v>37385</v>
      </c>
      <c r="AK3" s="9">
        <v>37399</v>
      </c>
      <c r="AL3" s="9">
        <v>37413</v>
      </c>
      <c r="AM3" s="9">
        <v>37427</v>
      </c>
      <c r="AN3" s="9">
        <v>37438</v>
      </c>
      <c r="AO3" s="9">
        <v>37461</v>
      </c>
      <c r="AP3" s="9">
        <v>37476</v>
      </c>
      <c r="AQ3" s="9">
        <v>37490</v>
      </c>
      <c r="AR3" s="10">
        <v>37511</v>
      </c>
      <c r="AS3" s="9">
        <v>37525</v>
      </c>
      <c r="AT3" s="9">
        <v>37539</v>
      </c>
      <c r="AU3" s="9">
        <v>37553</v>
      </c>
      <c r="AV3" s="27">
        <v>37581</v>
      </c>
      <c r="AW3" s="6">
        <v>37635</v>
      </c>
      <c r="AX3" s="6">
        <v>37704</v>
      </c>
      <c r="AY3" s="6">
        <v>37726</v>
      </c>
      <c r="AZ3" s="6">
        <v>37747</v>
      </c>
      <c r="BA3" s="6">
        <v>37768</v>
      </c>
      <c r="BB3" s="6">
        <v>37784</v>
      </c>
      <c r="BC3" s="6">
        <v>37798</v>
      </c>
      <c r="BD3" s="6">
        <v>37812</v>
      </c>
      <c r="BE3" s="6">
        <v>37826</v>
      </c>
      <c r="BF3" s="6">
        <v>37840</v>
      </c>
      <c r="BG3" s="6">
        <v>37854</v>
      </c>
      <c r="BH3" s="6">
        <v>37866</v>
      </c>
      <c r="BI3" s="6">
        <v>37889</v>
      </c>
      <c r="BJ3" s="6">
        <v>37908</v>
      </c>
      <c r="BK3" s="6">
        <v>37938</v>
      </c>
      <c r="BL3" s="6">
        <v>37958</v>
      </c>
      <c r="BM3" s="9">
        <v>38014</v>
      </c>
      <c r="BN3" s="9">
        <v>38055</v>
      </c>
      <c r="BO3" s="9">
        <v>38092</v>
      </c>
      <c r="BP3" s="9">
        <v>38112</v>
      </c>
      <c r="BQ3" s="9">
        <v>38126</v>
      </c>
      <c r="BR3" s="9">
        <v>38139</v>
      </c>
      <c r="BS3" s="9">
        <v>38161</v>
      </c>
      <c r="BT3" s="9">
        <v>38174</v>
      </c>
      <c r="BU3" s="9">
        <v>38189</v>
      </c>
      <c r="BV3" s="9">
        <v>38204</v>
      </c>
      <c r="BW3" s="9">
        <v>38225</v>
      </c>
      <c r="BX3" s="9">
        <v>38237</v>
      </c>
      <c r="BY3" s="9">
        <v>38258</v>
      </c>
      <c r="BZ3" s="9">
        <v>38281</v>
      </c>
      <c r="CA3" s="9">
        <v>38302</v>
      </c>
      <c r="CB3" s="9">
        <v>38322</v>
      </c>
      <c r="CC3" s="6">
        <v>38379</v>
      </c>
      <c r="CD3" s="6">
        <v>38400</v>
      </c>
      <c r="CE3" s="6">
        <v>38428</v>
      </c>
      <c r="CF3" s="6">
        <v>38454</v>
      </c>
      <c r="CG3" s="6">
        <v>38476</v>
      </c>
      <c r="CH3" s="6">
        <v>38490</v>
      </c>
      <c r="CI3" s="6">
        <v>38504</v>
      </c>
      <c r="CJ3" s="6">
        <v>38525</v>
      </c>
      <c r="CK3" s="6">
        <v>38546</v>
      </c>
      <c r="CL3" s="6">
        <v>38560</v>
      </c>
      <c r="CM3" s="6">
        <v>38574</v>
      </c>
      <c r="CN3" s="6">
        <v>38587</v>
      </c>
      <c r="CO3" s="6">
        <v>38603</v>
      </c>
      <c r="CP3" s="6">
        <v>38622</v>
      </c>
      <c r="CQ3" s="6">
        <v>38645</v>
      </c>
      <c r="CR3" s="6">
        <v>38666</v>
      </c>
      <c r="CS3" s="6">
        <v>38687</v>
      </c>
      <c r="CT3" s="9">
        <v>38743</v>
      </c>
      <c r="CU3" s="9">
        <v>38764</v>
      </c>
      <c r="CV3" s="9">
        <v>38790</v>
      </c>
      <c r="CW3" s="9">
        <v>38818</v>
      </c>
      <c r="CX3" s="9">
        <v>38839</v>
      </c>
      <c r="CY3" s="9">
        <v>38854</v>
      </c>
      <c r="CZ3" s="9">
        <v>38873</v>
      </c>
      <c r="DA3" s="9">
        <v>38889</v>
      </c>
      <c r="DB3" s="9">
        <v>38903</v>
      </c>
      <c r="DC3" s="9">
        <v>38917</v>
      </c>
      <c r="DD3" s="9">
        <v>38930</v>
      </c>
      <c r="DE3" s="9">
        <v>38951</v>
      </c>
      <c r="DF3" s="9">
        <v>38965</v>
      </c>
      <c r="DG3" s="9">
        <v>38979</v>
      </c>
      <c r="DH3" s="9">
        <v>39007</v>
      </c>
      <c r="DI3" s="9">
        <v>39041</v>
      </c>
      <c r="DJ3" s="9">
        <v>39056</v>
      </c>
      <c r="DK3" s="82">
        <v>39107</v>
      </c>
      <c r="DL3" s="82">
        <v>39135</v>
      </c>
      <c r="DM3" s="82">
        <v>39163</v>
      </c>
      <c r="DN3" s="82">
        <v>39184</v>
      </c>
      <c r="DO3" s="82">
        <v>39212</v>
      </c>
      <c r="DP3" s="82">
        <v>39225</v>
      </c>
      <c r="DQ3" s="82">
        <v>39240</v>
      </c>
      <c r="DR3" s="82">
        <v>39254</v>
      </c>
      <c r="DS3" s="82">
        <v>39268</v>
      </c>
      <c r="DT3" s="82">
        <v>39282</v>
      </c>
      <c r="DU3" s="82">
        <v>39296</v>
      </c>
      <c r="DV3" s="82">
        <v>39310</v>
      </c>
      <c r="DW3" s="82">
        <v>39329</v>
      </c>
      <c r="DX3" s="82">
        <v>39379</v>
      </c>
      <c r="DY3" s="82">
        <v>39419</v>
      </c>
      <c r="DZ3" s="83">
        <v>39429</v>
      </c>
      <c r="EA3" s="85">
        <v>39477</v>
      </c>
      <c r="EB3" s="85">
        <v>39503</v>
      </c>
      <c r="EC3" s="85">
        <v>39531</v>
      </c>
      <c r="ED3" s="85">
        <v>39566</v>
      </c>
      <c r="EE3" s="85">
        <v>39587</v>
      </c>
      <c r="EF3" s="85">
        <v>39622</v>
      </c>
      <c r="EG3" s="86">
        <v>39643</v>
      </c>
      <c r="EH3" s="85">
        <v>39657</v>
      </c>
      <c r="EI3" s="86">
        <v>39671</v>
      </c>
      <c r="EJ3" s="85">
        <v>39685</v>
      </c>
      <c r="EK3" s="86">
        <v>39706</v>
      </c>
      <c r="EL3" s="85">
        <v>39720</v>
      </c>
      <c r="EM3" s="85">
        <v>39748</v>
      </c>
      <c r="EN3" s="85">
        <v>39771</v>
      </c>
      <c r="EO3" s="85">
        <v>39797</v>
      </c>
      <c r="EP3" s="96">
        <v>39839</v>
      </c>
      <c r="EQ3" s="96">
        <v>39867</v>
      </c>
      <c r="ER3" s="96">
        <v>39888</v>
      </c>
      <c r="ES3" s="97">
        <v>39930</v>
      </c>
      <c r="ET3" s="97">
        <v>39951</v>
      </c>
      <c r="EU3" s="97">
        <v>39986</v>
      </c>
      <c r="EV3" s="97">
        <v>40000</v>
      </c>
      <c r="EW3" s="97">
        <v>40014</v>
      </c>
      <c r="EX3" s="97">
        <v>40028</v>
      </c>
      <c r="EY3" s="97">
        <v>40042</v>
      </c>
      <c r="EZ3" s="96">
        <v>40072</v>
      </c>
      <c r="FA3" s="97">
        <v>40084</v>
      </c>
      <c r="FB3" s="96">
        <v>40105</v>
      </c>
      <c r="FC3" s="97">
        <v>40119</v>
      </c>
      <c r="FD3" s="96">
        <v>40133</v>
      </c>
      <c r="FE3" s="97">
        <v>40161</v>
      </c>
      <c r="FF3" s="10">
        <v>40203</v>
      </c>
      <c r="FG3" s="10">
        <v>40231</v>
      </c>
      <c r="FH3" s="10">
        <v>40266</v>
      </c>
      <c r="FI3" s="10">
        <v>40294</v>
      </c>
      <c r="FJ3" s="10">
        <v>40322</v>
      </c>
      <c r="FK3" s="10">
        <v>40358</v>
      </c>
      <c r="FL3" s="10">
        <v>40372</v>
      </c>
      <c r="FM3" s="10">
        <v>40385</v>
      </c>
      <c r="FN3" s="10">
        <v>40399</v>
      </c>
      <c r="FO3" s="10">
        <v>40413</v>
      </c>
      <c r="FP3" s="10">
        <v>40428</v>
      </c>
      <c r="FQ3" s="10">
        <v>40448</v>
      </c>
      <c r="FR3" s="10">
        <v>40477</v>
      </c>
      <c r="FS3" s="10">
        <v>40497</v>
      </c>
      <c r="FT3" s="10">
        <v>40514</v>
      </c>
      <c r="FU3" s="161">
        <v>40567</v>
      </c>
      <c r="FV3" s="161">
        <v>40595</v>
      </c>
      <c r="FW3" s="161">
        <v>40627</v>
      </c>
      <c r="FX3" s="161">
        <v>40658</v>
      </c>
      <c r="FY3" s="161">
        <v>40686</v>
      </c>
      <c r="FZ3" s="161">
        <v>40721</v>
      </c>
      <c r="GA3" s="162">
        <v>40743</v>
      </c>
      <c r="GB3" s="162">
        <v>40749</v>
      </c>
      <c r="GC3" s="162">
        <v>40763</v>
      </c>
      <c r="GD3" s="161">
        <v>40777</v>
      </c>
      <c r="GE3" s="161">
        <v>40798</v>
      </c>
      <c r="GF3" s="163">
        <v>40812</v>
      </c>
      <c r="GG3" s="163">
        <v>40840</v>
      </c>
      <c r="GH3" s="163">
        <v>40875</v>
      </c>
      <c r="GI3" s="162">
        <v>40893</v>
      </c>
      <c r="GJ3" s="161">
        <v>40911</v>
      </c>
      <c r="GK3" s="161">
        <v>40949</v>
      </c>
      <c r="GL3" s="161">
        <v>40994</v>
      </c>
      <c r="GM3" s="161">
        <v>41022</v>
      </c>
      <c r="GN3" s="161">
        <v>41050</v>
      </c>
      <c r="GO3" s="161">
        <v>41085</v>
      </c>
      <c r="GP3" s="162">
        <v>41099</v>
      </c>
      <c r="GQ3" s="162">
        <v>41113</v>
      </c>
      <c r="GR3" s="162">
        <v>41127</v>
      </c>
      <c r="GS3" s="161">
        <v>41148</v>
      </c>
      <c r="GT3" s="161">
        <v>41162</v>
      </c>
      <c r="GU3" s="163">
        <v>41177</v>
      </c>
      <c r="GV3" s="163">
        <v>41204</v>
      </c>
      <c r="GW3" s="163">
        <v>41239</v>
      </c>
      <c r="GX3" s="162">
        <v>41257</v>
      </c>
      <c r="GY3" s="204">
        <v>41296</v>
      </c>
      <c r="GZ3" s="204">
        <v>41324</v>
      </c>
      <c r="HA3" s="204">
        <v>41358</v>
      </c>
      <c r="HB3" s="204">
        <v>41386</v>
      </c>
      <c r="HC3" s="204">
        <v>41414</v>
      </c>
      <c r="HD3" s="204">
        <v>41442</v>
      </c>
      <c r="HE3" s="204">
        <v>41463</v>
      </c>
      <c r="HF3" s="204">
        <v>41477</v>
      </c>
      <c r="HG3" s="204">
        <v>41491</v>
      </c>
      <c r="HH3" s="204">
        <v>41512</v>
      </c>
      <c r="HI3" s="204">
        <v>41526</v>
      </c>
      <c r="HJ3" s="204">
        <v>41540</v>
      </c>
      <c r="HK3" s="204">
        <v>41568</v>
      </c>
      <c r="HL3" s="204">
        <v>41596</v>
      </c>
      <c r="HM3" s="204">
        <v>41624</v>
      </c>
      <c r="HN3" s="235">
        <v>41645</v>
      </c>
      <c r="HO3" s="235">
        <v>41680</v>
      </c>
      <c r="HP3" s="235">
        <v>41724</v>
      </c>
      <c r="HQ3" s="235">
        <v>41750</v>
      </c>
      <c r="HR3" s="235">
        <v>41778</v>
      </c>
      <c r="HS3" s="235">
        <v>41806</v>
      </c>
      <c r="HT3" s="236">
        <v>41827</v>
      </c>
      <c r="HU3" s="236">
        <v>41849</v>
      </c>
      <c r="HV3" s="236">
        <v>41855</v>
      </c>
      <c r="HW3" s="235">
        <v>41869</v>
      </c>
      <c r="HX3" s="235">
        <v>41890</v>
      </c>
      <c r="HY3" s="236">
        <v>41897</v>
      </c>
      <c r="HZ3" s="236">
        <v>41932</v>
      </c>
      <c r="IA3" s="236">
        <v>41961</v>
      </c>
      <c r="IB3" s="236">
        <v>41981</v>
      </c>
      <c r="IC3" s="266">
        <v>42009</v>
      </c>
      <c r="ID3" s="266">
        <v>42052</v>
      </c>
      <c r="IE3" s="266">
        <v>42086</v>
      </c>
      <c r="IF3" s="266">
        <v>42114</v>
      </c>
      <c r="IG3" s="266">
        <v>42142</v>
      </c>
      <c r="IH3" s="266">
        <v>42170</v>
      </c>
      <c r="II3" s="162">
        <v>42191</v>
      </c>
      <c r="IJ3" s="162">
        <v>42205</v>
      </c>
      <c r="IK3" s="162">
        <v>42227</v>
      </c>
      <c r="IL3" s="266">
        <v>42241</v>
      </c>
      <c r="IM3" s="266">
        <v>42261</v>
      </c>
      <c r="IN3" s="163">
        <v>42275</v>
      </c>
      <c r="IO3" s="163">
        <v>42296</v>
      </c>
      <c r="IP3" s="163">
        <v>42324</v>
      </c>
      <c r="IQ3" s="163">
        <v>42345</v>
      </c>
      <c r="IR3" s="235">
        <v>42374</v>
      </c>
      <c r="IS3" s="235">
        <v>42422</v>
      </c>
      <c r="IT3" s="235">
        <v>42436</v>
      </c>
      <c r="IU3" s="235">
        <v>42485</v>
      </c>
      <c r="IV3" s="235">
        <v>42513</v>
      </c>
      <c r="IW3" s="235">
        <v>42541</v>
      </c>
      <c r="IX3" s="236">
        <v>42562</v>
      </c>
      <c r="IY3" s="236">
        <v>42576</v>
      </c>
      <c r="IZ3" s="236">
        <v>42591</v>
      </c>
      <c r="JA3" s="235">
        <v>42604</v>
      </c>
      <c r="JB3" s="235">
        <v>42625</v>
      </c>
      <c r="JC3" s="236">
        <v>42639</v>
      </c>
      <c r="JD3" s="236">
        <v>42660</v>
      </c>
      <c r="JE3" s="236">
        <v>42691</v>
      </c>
      <c r="JF3" s="236">
        <v>42709</v>
      </c>
      <c r="JG3" s="235">
        <v>42744</v>
      </c>
      <c r="JH3" s="235">
        <v>42779</v>
      </c>
      <c r="JI3" s="235">
        <v>42814</v>
      </c>
      <c r="JJ3" s="235">
        <v>42842</v>
      </c>
      <c r="JK3" s="235">
        <v>42877</v>
      </c>
      <c r="JL3" s="235">
        <v>42912</v>
      </c>
      <c r="JM3" s="236">
        <v>42926</v>
      </c>
      <c r="JN3" s="236">
        <v>42933</v>
      </c>
      <c r="JO3" s="236">
        <v>42955</v>
      </c>
      <c r="JP3" s="235">
        <v>42961</v>
      </c>
      <c r="JQ3" s="235">
        <v>42989</v>
      </c>
      <c r="JR3" s="236">
        <v>42996</v>
      </c>
      <c r="JS3" s="236">
        <v>43024</v>
      </c>
      <c r="JT3" s="236">
        <v>43052</v>
      </c>
      <c r="JU3" s="286">
        <v>43080</v>
      </c>
      <c r="JV3" s="307">
        <v>43108</v>
      </c>
      <c r="JW3" s="307">
        <v>43143</v>
      </c>
      <c r="JX3" s="307">
        <v>43178</v>
      </c>
      <c r="JY3" s="307">
        <v>43199</v>
      </c>
      <c r="JZ3" s="307">
        <v>43234</v>
      </c>
      <c r="KA3" s="307">
        <v>43262</v>
      </c>
      <c r="KB3" s="307">
        <v>43290</v>
      </c>
      <c r="KC3" s="307">
        <v>43297</v>
      </c>
      <c r="KD3" s="307">
        <v>43319</v>
      </c>
      <c r="KE3" s="307">
        <v>43325</v>
      </c>
      <c r="KF3" s="307">
        <v>43353</v>
      </c>
      <c r="KG3" s="307">
        <v>43369</v>
      </c>
      <c r="KH3" s="307">
        <v>43388</v>
      </c>
      <c r="KI3" s="307">
        <v>43409</v>
      </c>
      <c r="KJ3" s="307">
        <v>43444</v>
      </c>
      <c r="KK3" s="307">
        <v>43472</v>
      </c>
      <c r="KL3" s="307">
        <v>43507</v>
      </c>
      <c r="KM3" s="307">
        <v>43545</v>
      </c>
      <c r="KN3" s="307">
        <v>43563</v>
      </c>
      <c r="KO3" s="307">
        <v>43591</v>
      </c>
      <c r="KP3" s="307">
        <v>43626</v>
      </c>
      <c r="KQ3" s="307">
        <v>43654</v>
      </c>
      <c r="KR3" s="307">
        <v>43661</v>
      </c>
      <c r="KS3" s="307">
        <v>43682</v>
      </c>
      <c r="KT3" s="307">
        <v>43690</v>
      </c>
      <c r="KU3" s="307">
        <v>43717</v>
      </c>
      <c r="KV3" s="307">
        <v>43724</v>
      </c>
      <c r="KW3" s="307">
        <v>43752</v>
      </c>
      <c r="KX3" s="307">
        <v>43783</v>
      </c>
      <c r="KY3" s="307">
        <v>43808</v>
      </c>
    </row>
    <row r="4" spans="1:311" x14ac:dyDescent="0.3">
      <c r="A4" s="2" t="s">
        <v>21</v>
      </c>
      <c r="B4" s="47">
        <v>0.58799999999999997</v>
      </c>
      <c r="C4" s="48">
        <v>0.33100000000000002</v>
      </c>
      <c r="D4" s="48">
        <v>0.69</v>
      </c>
      <c r="E4" s="48">
        <v>1.2989999999999999</v>
      </c>
      <c r="F4" s="48">
        <v>0.78800000000000003</v>
      </c>
      <c r="G4" s="48">
        <v>0.31900000000000001</v>
      </c>
      <c r="H4" s="48">
        <v>0.17799999999999999</v>
      </c>
      <c r="I4" s="48">
        <v>5.8000000000000003E-2</v>
      </c>
      <c r="J4" s="48">
        <v>1.8540000000000001</v>
      </c>
      <c r="K4" s="48">
        <v>4.3999999999999997E-2</v>
      </c>
      <c r="L4" s="48">
        <v>0.155</v>
      </c>
      <c r="M4" s="49">
        <v>0.17599999999999999</v>
      </c>
      <c r="N4" s="49">
        <v>0.28499999999999998</v>
      </c>
      <c r="O4" s="49">
        <v>0.27300000000000002</v>
      </c>
      <c r="P4" s="49">
        <v>4.1000000000000002E-2</v>
      </c>
      <c r="Q4" s="50">
        <v>0.41515000000000002</v>
      </c>
      <c r="R4" s="50">
        <v>0.38802500000000006</v>
      </c>
      <c r="S4" s="50">
        <v>0.66285000000000005</v>
      </c>
      <c r="T4" s="50">
        <v>1.5677750000000001</v>
      </c>
      <c r="U4" s="50">
        <v>1.5116499999999999</v>
      </c>
      <c r="V4" s="50">
        <v>0.41522500000000007</v>
      </c>
      <c r="W4" s="50">
        <v>1.0152999999999999</v>
      </c>
      <c r="X4" s="50">
        <v>2.0594749999999999</v>
      </c>
      <c r="Y4" s="50">
        <v>0.78418750000000004</v>
      </c>
      <c r="Z4" s="50">
        <v>1.263525</v>
      </c>
      <c r="AA4" s="50">
        <v>0.41242500000000004</v>
      </c>
      <c r="AB4" s="50">
        <v>0.40742500000000004</v>
      </c>
      <c r="AC4" s="50">
        <v>0.24285000000000001</v>
      </c>
      <c r="AD4" s="50">
        <v>0.41826249999999998</v>
      </c>
      <c r="AE4" s="50">
        <v>0.57482499999999992</v>
      </c>
      <c r="AF4" s="50">
        <v>0.3691875</v>
      </c>
      <c r="AG4" s="11">
        <v>0.14003250000000003</v>
      </c>
      <c r="AH4" s="11">
        <v>0.17850000000000002</v>
      </c>
      <c r="AI4" s="11">
        <v>0.29188500000000001</v>
      </c>
      <c r="AJ4" s="11">
        <v>5.1762500000000003E-2</v>
      </c>
      <c r="AK4" s="11">
        <v>2.1683750000000002E-2</v>
      </c>
      <c r="AL4" s="11">
        <v>0.35712500000000003</v>
      </c>
      <c r="AM4" s="11">
        <v>3.0375000000000006E-2</v>
      </c>
      <c r="AN4" s="11">
        <v>2.0061249999999996E-2</v>
      </c>
      <c r="AO4" s="11">
        <v>2.06375E-2</v>
      </c>
      <c r="AP4" s="11">
        <v>3.8787500000000003E-2</v>
      </c>
      <c r="AQ4" s="11">
        <v>1.4962500000000002E-2</v>
      </c>
      <c r="AR4" s="11">
        <v>2.1060000000000002E-2</v>
      </c>
      <c r="AS4" s="11">
        <v>8.6762500000000006E-2</v>
      </c>
      <c r="AT4" s="11">
        <v>0.04</v>
      </c>
      <c r="AU4" s="11">
        <v>0.10769999999999999</v>
      </c>
      <c r="AV4" s="28">
        <v>3.3887500000000001E-2</v>
      </c>
      <c r="AW4" s="50">
        <v>1.2937500000000001E-2</v>
      </c>
      <c r="AX4" s="50">
        <v>0.10867500000000002</v>
      </c>
      <c r="AY4" s="50">
        <v>4.5959700000000003</v>
      </c>
      <c r="AZ4" s="50">
        <v>0.39002500000000007</v>
      </c>
      <c r="BA4" s="50">
        <v>5.3054250000000005</v>
      </c>
      <c r="BB4" s="50">
        <v>1.1918500000000001</v>
      </c>
      <c r="BC4" s="50">
        <v>0.60283999999999993</v>
      </c>
      <c r="BD4" s="50">
        <v>5.9399999999999988E-2</v>
      </c>
      <c r="BE4" s="50">
        <v>0.20054999999999998</v>
      </c>
      <c r="BF4" s="50">
        <v>0.19528500000000004</v>
      </c>
      <c r="BG4" s="50">
        <v>0.22842500000000007</v>
      </c>
      <c r="BH4" s="50">
        <v>1.0740000000000001</v>
      </c>
      <c r="BI4" s="50">
        <v>0.34417499999999995</v>
      </c>
      <c r="BJ4" s="50">
        <v>0.22620000000000001</v>
      </c>
      <c r="BK4" s="50">
        <v>7.1322499999999997E-2</v>
      </c>
      <c r="BL4" s="50">
        <v>7.733749999999999E-2</v>
      </c>
      <c r="BM4" s="51">
        <v>0.36421000000000003</v>
      </c>
      <c r="BN4" s="51">
        <v>0.80209999999999992</v>
      </c>
      <c r="BO4" s="51">
        <v>1.5973750000000002</v>
      </c>
      <c r="BP4" s="51">
        <v>3.2208125000000001</v>
      </c>
      <c r="BQ4" s="51">
        <v>1.7341624999999998</v>
      </c>
      <c r="BR4" s="51">
        <v>0.90482375000000004</v>
      </c>
      <c r="BS4" s="51">
        <v>1.2799524999999998</v>
      </c>
      <c r="BT4" s="51">
        <v>2.5812674999999996</v>
      </c>
      <c r="BU4" s="51">
        <v>3.3669499999999997</v>
      </c>
      <c r="BV4" s="51">
        <v>2.4992300000000003</v>
      </c>
      <c r="BW4" s="51">
        <v>1.80525625</v>
      </c>
      <c r="BX4" s="51">
        <v>0.83700000000000019</v>
      </c>
      <c r="BY4" s="51">
        <v>1.1916</v>
      </c>
      <c r="BZ4" s="51">
        <v>1.3725850000000002</v>
      </c>
      <c r="CA4" s="51">
        <v>1.1986675</v>
      </c>
      <c r="CB4" s="51">
        <v>0.11850000000000001</v>
      </c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98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8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</row>
    <row r="5" spans="1:311" ht="14.5" x14ac:dyDescent="0.3">
      <c r="A5" s="2" t="s">
        <v>22</v>
      </c>
      <c r="B5" s="47"/>
      <c r="C5" s="48"/>
      <c r="D5" s="48"/>
      <c r="E5" s="48"/>
      <c r="F5" s="48"/>
      <c r="G5" s="48"/>
      <c r="H5" s="48"/>
      <c r="I5" s="48"/>
      <c r="J5" s="48"/>
      <c r="K5" s="48"/>
      <c r="L5" s="48"/>
      <c r="M5" s="49"/>
      <c r="N5" s="49"/>
      <c r="O5" s="49"/>
      <c r="P5" s="49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28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81"/>
      <c r="DL5" s="81"/>
      <c r="DM5" s="81"/>
      <c r="DN5" s="81"/>
      <c r="DO5" s="81"/>
      <c r="DP5" s="81"/>
      <c r="DQ5" s="81"/>
      <c r="DR5" s="81"/>
      <c r="DS5" s="81"/>
      <c r="DT5" s="81"/>
      <c r="DU5" s="81"/>
      <c r="DV5" s="81"/>
      <c r="DW5" s="81"/>
      <c r="DX5" s="81"/>
      <c r="DY5" s="81"/>
      <c r="DZ5" s="81"/>
      <c r="EA5" s="87">
        <v>24.3</v>
      </c>
      <c r="EB5" s="88">
        <v>39.5</v>
      </c>
      <c r="EC5" s="88">
        <v>21.4</v>
      </c>
      <c r="ED5" s="88">
        <v>60.5</v>
      </c>
      <c r="EE5" s="88">
        <v>71</v>
      </c>
      <c r="EF5" s="88">
        <v>50</v>
      </c>
      <c r="EG5" s="88">
        <v>36.799999999999997</v>
      </c>
      <c r="EH5" s="88">
        <v>7.6</v>
      </c>
      <c r="EI5" s="88">
        <v>3.04</v>
      </c>
      <c r="EJ5" s="88">
        <v>20.149999999999999</v>
      </c>
      <c r="EK5" s="88">
        <v>25.4</v>
      </c>
      <c r="EL5" s="88">
        <v>5.2</v>
      </c>
      <c r="EM5" s="88">
        <v>17</v>
      </c>
      <c r="EN5" s="88">
        <v>1.6</v>
      </c>
      <c r="EO5" s="88">
        <v>2.6</v>
      </c>
      <c r="EP5" s="99">
        <v>15</v>
      </c>
      <c r="EQ5" s="100">
        <v>17.7</v>
      </c>
      <c r="ER5" s="100">
        <v>3.5</v>
      </c>
      <c r="ES5" s="100">
        <v>84</v>
      </c>
      <c r="ET5" s="100">
        <v>37.299999999999997</v>
      </c>
      <c r="EU5" s="100">
        <v>71</v>
      </c>
      <c r="EV5" s="100">
        <v>51</v>
      </c>
      <c r="EW5" s="100">
        <v>21.5</v>
      </c>
      <c r="EX5" s="100">
        <v>38.4</v>
      </c>
      <c r="EY5" s="100">
        <v>7.6</v>
      </c>
      <c r="EZ5" s="100">
        <v>10.3</v>
      </c>
      <c r="FA5" s="100">
        <v>10.8</v>
      </c>
      <c r="FB5" s="100">
        <v>20.5</v>
      </c>
      <c r="FC5" s="98"/>
      <c r="FD5" s="100">
        <v>16.399999999999999</v>
      </c>
      <c r="FE5" s="100">
        <v>21.6</v>
      </c>
      <c r="FF5" s="87">
        <v>7.8</v>
      </c>
      <c r="FG5" s="88">
        <v>7.9</v>
      </c>
      <c r="FH5" s="88">
        <v>58.7</v>
      </c>
      <c r="FI5" s="88">
        <v>150</v>
      </c>
      <c r="FJ5" s="88">
        <v>148</v>
      </c>
      <c r="FK5" s="88">
        <v>70.7</v>
      </c>
      <c r="FL5" s="88">
        <v>24.2</v>
      </c>
      <c r="FM5" s="88">
        <v>14.9</v>
      </c>
      <c r="FN5" s="88">
        <v>50</v>
      </c>
      <c r="FO5" s="88">
        <v>20.100000000000001</v>
      </c>
      <c r="FP5" s="88">
        <v>2.9</v>
      </c>
      <c r="FQ5" s="88">
        <v>3.2</v>
      </c>
      <c r="FR5" s="88">
        <v>10</v>
      </c>
      <c r="FS5" s="88">
        <v>3.9</v>
      </c>
      <c r="FT5" s="88">
        <v>1.5</v>
      </c>
      <c r="FU5" s="164">
        <v>0.5</v>
      </c>
      <c r="FV5" s="165">
        <v>9</v>
      </c>
      <c r="FW5" s="165">
        <v>15</v>
      </c>
      <c r="FX5" s="165">
        <v>4.05</v>
      </c>
      <c r="FY5" s="165">
        <v>18.899999999999999</v>
      </c>
      <c r="FZ5" s="165">
        <v>10.8</v>
      </c>
      <c r="GA5" s="165">
        <v>23</v>
      </c>
      <c r="GB5" s="165">
        <v>24</v>
      </c>
      <c r="GC5" s="165">
        <v>1.7</v>
      </c>
      <c r="GD5" s="165">
        <v>7.7</v>
      </c>
      <c r="GE5" s="165">
        <v>3.2</v>
      </c>
      <c r="GF5" s="165">
        <v>3.6</v>
      </c>
      <c r="GG5" s="165">
        <v>0.3</v>
      </c>
      <c r="GH5" s="165">
        <v>4.5</v>
      </c>
      <c r="GI5" s="165">
        <v>13.3</v>
      </c>
      <c r="GJ5" s="164">
        <v>16</v>
      </c>
      <c r="GK5" s="165">
        <v>14.45</v>
      </c>
      <c r="GL5" s="165">
        <v>12.75</v>
      </c>
      <c r="GM5" s="165">
        <v>5.5</v>
      </c>
      <c r="GN5" s="165">
        <v>15.73</v>
      </c>
      <c r="GO5" s="165">
        <v>1.4</v>
      </c>
      <c r="GP5" s="165">
        <v>0.2</v>
      </c>
      <c r="GQ5" s="165">
        <v>0.2</v>
      </c>
      <c r="GR5" s="165">
        <v>0.4</v>
      </c>
      <c r="GS5" s="165">
        <v>0.5</v>
      </c>
      <c r="GT5" s="165">
        <v>2.2000000000000002</v>
      </c>
      <c r="GU5" s="165">
        <v>2.4</v>
      </c>
      <c r="GV5" s="165">
        <v>0.5</v>
      </c>
      <c r="GW5" s="165">
        <v>0.2</v>
      </c>
      <c r="GX5" s="165">
        <v>0.2</v>
      </c>
      <c r="GY5" s="205">
        <v>11</v>
      </c>
      <c r="GZ5" s="206">
        <v>61.3</v>
      </c>
      <c r="HA5" s="206">
        <v>9.6</v>
      </c>
      <c r="HB5" s="206">
        <v>12.9</v>
      </c>
      <c r="HC5" s="206">
        <v>99.3</v>
      </c>
      <c r="HD5" s="206">
        <v>24</v>
      </c>
      <c r="HE5" s="206">
        <v>24</v>
      </c>
      <c r="HF5" s="206">
        <v>24</v>
      </c>
      <c r="HG5" s="206">
        <v>17.100000000000001</v>
      </c>
      <c r="HH5" s="206">
        <v>17.100000000000001</v>
      </c>
      <c r="HI5" s="206">
        <v>215.1</v>
      </c>
      <c r="HJ5" s="206">
        <v>215.1</v>
      </c>
      <c r="HK5" s="206">
        <v>219.4</v>
      </c>
      <c r="HL5" s="206">
        <v>24.6</v>
      </c>
      <c r="HM5" s="206">
        <v>42</v>
      </c>
      <c r="HN5" s="237">
        <v>21</v>
      </c>
      <c r="HO5" s="237">
        <v>28.5</v>
      </c>
      <c r="HP5" s="237">
        <v>8.6999999999999993</v>
      </c>
      <c r="HQ5" s="237">
        <v>71</v>
      </c>
      <c r="HR5" s="237">
        <v>138</v>
      </c>
      <c r="HS5" s="237">
        <v>93.7</v>
      </c>
      <c r="HT5" s="237">
        <v>36</v>
      </c>
      <c r="HU5" s="237">
        <v>62.2</v>
      </c>
      <c r="HV5" s="237">
        <v>64.400000000000006</v>
      </c>
      <c r="HW5" s="237">
        <v>51</v>
      </c>
      <c r="HX5" s="237">
        <v>39</v>
      </c>
      <c r="HY5" s="237">
        <v>33</v>
      </c>
      <c r="HZ5" s="237">
        <v>33</v>
      </c>
      <c r="IA5" s="237">
        <v>22.2</v>
      </c>
      <c r="IB5" s="237">
        <v>11.4</v>
      </c>
      <c r="IC5" s="274">
        <v>6.5</v>
      </c>
      <c r="ID5" s="274">
        <v>21</v>
      </c>
      <c r="IE5" s="274">
        <v>23</v>
      </c>
      <c r="IF5" s="274">
        <v>62</v>
      </c>
      <c r="IG5" s="274">
        <v>545</v>
      </c>
      <c r="IH5" s="274">
        <v>470</v>
      </c>
      <c r="II5" s="274">
        <v>143</v>
      </c>
      <c r="IJ5" s="274"/>
      <c r="IK5" s="274">
        <v>40</v>
      </c>
      <c r="IL5" s="274"/>
      <c r="IM5" s="275"/>
      <c r="IN5" s="275">
        <v>10.48</v>
      </c>
      <c r="IO5" s="1">
        <v>7.73</v>
      </c>
      <c r="IP5" s="1">
        <v>7</v>
      </c>
      <c r="IQ5" s="1">
        <v>32</v>
      </c>
      <c r="IR5" s="280">
        <v>20.416129032258059</v>
      </c>
      <c r="IS5" s="280">
        <v>26.916666666666664</v>
      </c>
      <c r="IT5" s="280">
        <v>23.036129032258064</v>
      </c>
      <c r="IU5" s="280">
        <v>158.23333333333332</v>
      </c>
      <c r="IV5" s="280">
        <v>229.52173913043478</v>
      </c>
      <c r="IW5" s="280">
        <v>105.37333333333336</v>
      </c>
      <c r="IX5" s="280">
        <v>52</v>
      </c>
      <c r="IZ5" s="280">
        <v>11</v>
      </c>
      <c r="JB5" s="280">
        <v>9</v>
      </c>
      <c r="JD5" s="280">
        <v>7</v>
      </c>
      <c r="JE5" s="280">
        <v>5</v>
      </c>
      <c r="JF5" s="280">
        <v>7</v>
      </c>
    </row>
    <row r="6" spans="1:311" ht="16" x14ac:dyDescent="0.35">
      <c r="A6" s="2" t="s">
        <v>20</v>
      </c>
      <c r="B6" s="52">
        <v>4.7</v>
      </c>
      <c r="C6" s="52">
        <v>5.5</v>
      </c>
      <c r="D6" s="52">
        <v>12.7</v>
      </c>
      <c r="E6" s="52">
        <v>14.8</v>
      </c>
      <c r="F6" s="52">
        <v>16.600000000000001</v>
      </c>
      <c r="G6" s="52">
        <v>20.100000000000001</v>
      </c>
      <c r="H6" s="52">
        <v>19.100000000000001</v>
      </c>
      <c r="I6" s="52">
        <v>21.8</v>
      </c>
      <c r="J6" s="52">
        <v>22.8</v>
      </c>
      <c r="K6" s="52">
        <v>23.1</v>
      </c>
      <c r="L6" s="52">
        <v>22.5</v>
      </c>
      <c r="M6" s="52">
        <v>19.7</v>
      </c>
      <c r="N6" s="52">
        <v>15.2</v>
      </c>
      <c r="O6" s="52">
        <v>10.8</v>
      </c>
      <c r="P6" s="52">
        <v>4.2</v>
      </c>
      <c r="Q6" s="53">
        <v>6.4</v>
      </c>
      <c r="R6" s="53">
        <v>10.7</v>
      </c>
      <c r="S6" s="53">
        <v>11.5</v>
      </c>
      <c r="T6" s="53">
        <v>11.4</v>
      </c>
      <c r="U6" s="53">
        <v>15</v>
      </c>
      <c r="V6" s="53">
        <v>19.5</v>
      </c>
      <c r="W6" s="53">
        <v>21.6</v>
      </c>
      <c r="X6" s="53">
        <v>21</v>
      </c>
      <c r="Y6" s="53">
        <v>21.8</v>
      </c>
      <c r="Z6" s="53">
        <v>21.2</v>
      </c>
      <c r="AA6" s="53">
        <v>20.399999999999999</v>
      </c>
      <c r="AB6" s="53">
        <v>17.8</v>
      </c>
      <c r="AC6" s="53">
        <v>18.899999999999999</v>
      </c>
      <c r="AD6" s="53">
        <v>12.1</v>
      </c>
      <c r="AE6" s="53">
        <v>9.4</v>
      </c>
      <c r="AF6" s="53">
        <v>3.4</v>
      </c>
      <c r="AG6" s="12">
        <v>4.7</v>
      </c>
      <c r="AH6" s="12">
        <v>5.0999999999999996</v>
      </c>
      <c r="AI6" s="12">
        <v>12</v>
      </c>
      <c r="AJ6" s="12">
        <v>12.7</v>
      </c>
      <c r="AK6" s="12">
        <v>14.7</v>
      </c>
      <c r="AL6" s="12">
        <v>18.7</v>
      </c>
      <c r="AM6" s="12">
        <v>20.7</v>
      </c>
      <c r="AN6" s="12">
        <v>21.6</v>
      </c>
      <c r="AO6" s="12">
        <v>23.4</v>
      </c>
      <c r="AP6" s="12">
        <v>22.7</v>
      </c>
      <c r="AQ6" s="12">
        <v>20.9</v>
      </c>
      <c r="AR6" s="12">
        <v>19.8</v>
      </c>
      <c r="AS6" s="12">
        <v>16.3</v>
      </c>
      <c r="AT6" s="12">
        <v>14.3</v>
      </c>
      <c r="AU6" s="12">
        <v>10.3</v>
      </c>
      <c r="AV6" s="29">
        <v>5.4</v>
      </c>
      <c r="AW6" s="37">
        <v>3</v>
      </c>
      <c r="AX6" s="37">
        <v>6.6</v>
      </c>
      <c r="AY6" s="37">
        <v>8.6999999999999993</v>
      </c>
      <c r="AZ6" s="37">
        <v>10.3</v>
      </c>
      <c r="BA6" s="37">
        <v>14.6</v>
      </c>
      <c r="BB6" s="37">
        <v>17.100000000000001</v>
      </c>
      <c r="BC6" s="37">
        <v>18.13</v>
      </c>
      <c r="BD6" s="37">
        <v>21.55</v>
      </c>
      <c r="BE6" s="37">
        <v>22.61</v>
      </c>
      <c r="BF6" s="37">
        <v>23.75</v>
      </c>
      <c r="BG6" s="37">
        <v>21.97</v>
      </c>
      <c r="BH6" s="37">
        <v>20.45</v>
      </c>
      <c r="BI6" s="37">
        <v>16.86</v>
      </c>
      <c r="BJ6" s="37">
        <v>13.77</v>
      </c>
      <c r="BK6" s="37">
        <v>7.13</v>
      </c>
      <c r="BL6" s="37">
        <v>4.28</v>
      </c>
      <c r="BM6" s="17">
        <v>3.85</v>
      </c>
      <c r="BN6" s="17">
        <v>5.95</v>
      </c>
      <c r="BO6" s="17">
        <v>10.71</v>
      </c>
      <c r="BP6" s="17">
        <v>12.29</v>
      </c>
      <c r="BQ6" s="17">
        <v>14.44</v>
      </c>
      <c r="BR6" s="17">
        <v>15.16</v>
      </c>
      <c r="BS6" s="17">
        <v>17.510000000000002</v>
      </c>
      <c r="BT6" s="17">
        <v>17.97</v>
      </c>
      <c r="BU6" s="17">
        <v>20.010000000000002</v>
      </c>
      <c r="BV6" s="17">
        <v>18.53</v>
      </c>
      <c r="BW6" s="17">
        <v>18.21</v>
      </c>
      <c r="BX6" s="17">
        <v>17.89</v>
      </c>
      <c r="BY6" s="17">
        <v>15.36</v>
      </c>
      <c r="BZ6" s="17">
        <v>10.67</v>
      </c>
      <c r="CA6" s="17">
        <v>6.97</v>
      </c>
      <c r="CB6" s="17">
        <v>2.44</v>
      </c>
      <c r="CC6" s="37">
        <v>3.94</v>
      </c>
      <c r="CD6" s="37">
        <v>3.83</v>
      </c>
      <c r="CE6" s="37">
        <v>5.72</v>
      </c>
      <c r="CF6" s="37">
        <v>7.6</v>
      </c>
      <c r="CG6" s="37">
        <v>7.14</v>
      </c>
      <c r="CH6" s="37">
        <v>12.19</v>
      </c>
      <c r="CI6" s="37">
        <v>13.9</v>
      </c>
      <c r="CJ6" s="37">
        <v>19.149999999999999</v>
      </c>
      <c r="CK6" s="37">
        <v>22.13</v>
      </c>
      <c r="CL6" s="37">
        <v>22.48</v>
      </c>
      <c r="CM6" s="37">
        <v>21.6</v>
      </c>
      <c r="CN6" s="37">
        <v>20.420000000000002</v>
      </c>
      <c r="CO6" s="37">
        <v>19.420000000000002</v>
      </c>
      <c r="CP6" s="37">
        <v>18.27</v>
      </c>
      <c r="CQ6" s="37">
        <v>11.84</v>
      </c>
      <c r="CR6" s="37">
        <v>9.34</v>
      </c>
      <c r="CS6" s="37">
        <v>4.33</v>
      </c>
      <c r="CT6" s="72">
        <v>4.08</v>
      </c>
      <c r="CU6" s="72">
        <v>4</v>
      </c>
      <c r="CV6" s="72">
        <v>5.7</v>
      </c>
      <c r="CW6" s="72">
        <v>10.67</v>
      </c>
      <c r="CX6" s="72">
        <v>14.13</v>
      </c>
      <c r="CY6" s="72">
        <v>18.260000000000002</v>
      </c>
      <c r="CZ6" s="72">
        <v>19.61</v>
      </c>
      <c r="DA6" s="72">
        <v>21.58</v>
      </c>
      <c r="DB6" s="72">
        <v>24.12</v>
      </c>
      <c r="DC6" s="72">
        <v>22.61</v>
      </c>
      <c r="DD6" s="72">
        <v>23.57</v>
      </c>
      <c r="DE6" s="72">
        <v>22.09</v>
      </c>
      <c r="DF6" s="73">
        <v>19.59</v>
      </c>
      <c r="DG6" s="73">
        <v>16.079999999999998</v>
      </c>
      <c r="DH6" s="72">
        <v>12.41</v>
      </c>
      <c r="DI6" s="72">
        <v>6.29</v>
      </c>
      <c r="DJ6" s="72">
        <v>3.8</v>
      </c>
      <c r="DK6" s="76">
        <v>1.32</v>
      </c>
      <c r="DL6" s="76">
        <v>2.69</v>
      </c>
      <c r="DM6" s="76">
        <v>6.45</v>
      </c>
      <c r="DN6" s="76">
        <v>6.07</v>
      </c>
      <c r="DO6" s="76">
        <v>10.29</v>
      </c>
      <c r="DP6" s="76">
        <v>10.65</v>
      </c>
      <c r="DQ6" s="76">
        <v>12.37</v>
      </c>
      <c r="DR6" s="76">
        <v>17.010000000000002</v>
      </c>
      <c r="DS6" s="76">
        <v>20.059999999999999</v>
      </c>
      <c r="DT6" s="76">
        <v>20.88</v>
      </c>
      <c r="DU6" s="76">
        <v>22.4</v>
      </c>
      <c r="DV6" s="76">
        <v>21.21</v>
      </c>
      <c r="DW6" s="76">
        <v>20.36</v>
      </c>
      <c r="DX6" s="76">
        <v>10.07</v>
      </c>
      <c r="DY6" s="76">
        <v>4.45</v>
      </c>
      <c r="DZ6" s="77">
        <v>3.02</v>
      </c>
      <c r="EA6" s="89">
        <v>3</v>
      </c>
      <c r="EB6" s="90">
        <v>4.28</v>
      </c>
      <c r="EC6" s="90">
        <v>6.02</v>
      </c>
      <c r="ED6" s="90">
        <v>10.84</v>
      </c>
      <c r="EE6" s="90">
        <v>10.84</v>
      </c>
      <c r="EF6" s="90">
        <v>18.309999999999999</v>
      </c>
      <c r="EG6" s="90">
        <v>21.61</v>
      </c>
      <c r="EH6" s="90">
        <v>23.38</v>
      </c>
      <c r="EI6" s="90">
        <v>21.7</v>
      </c>
      <c r="EJ6" s="90">
        <v>20.69</v>
      </c>
      <c r="EK6" s="90">
        <v>16.670000000000002</v>
      </c>
      <c r="EL6" s="90">
        <v>16.010000000000002</v>
      </c>
      <c r="EM6" s="90">
        <v>9.6199999999999992</v>
      </c>
      <c r="EN6" s="90">
        <v>8.2899999999999991</v>
      </c>
      <c r="EO6" s="90">
        <v>2.2200000000000002</v>
      </c>
      <c r="EP6" s="98">
        <v>3.32</v>
      </c>
      <c r="EQ6" s="98">
        <v>2.4900000000000002</v>
      </c>
      <c r="ER6" s="98">
        <v>6.4</v>
      </c>
      <c r="ES6" s="98">
        <v>9.01</v>
      </c>
      <c r="ET6" s="98">
        <v>16.600000000000001</v>
      </c>
      <c r="EU6" s="98">
        <v>17.07</v>
      </c>
      <c r="EV6" s="98">
        <v>19.54</v>
      </c>
      <c r="EW6" s="98">
        <v>22.63</v>
      </c>
      <c r="EX6" s="98">
        <v>19.68</v>
      </c>
      <c r="EY6" s="98">
        <v>20.27</v>
      </c>
      <c r="EZ6" s="98">
        <v>19.3</v>
      </c>
      <c r="FA6" s="98">
        <v>16.100000000000001</v>
      </c>
      <c r="FB6" s="98">
        <v>11.6</v>
      </c>
      <c r="FC6" s="98">
        <v>8.1999999999999993</v>
      </c>
      <c r="FD6" s="98">
        <v>5.9</v>
      </c>
      <c r="FE6" s="98">
        <v>3.62</v>
      </c>
      <c r="FF6" s="14">
        <v>3.3</v>
      </c>
      <c r="FG6" s="14">
        <v>2.1</v>
      </c>
      <c r="FH6" s="18">
        <v>5.5</v>
      </c>
      <c r="FI6" s="14">
        <v>7.8</v>
      </c>
      <c r="FJ6" s="18">
        <v>13.7</v>
      </c>
      <c r="FK6" s="18">
        <v>19.3</v>
      </c>
      <c r="FL6" s="14">
        <v>22.48</v>
      </c>
      <c r="FM6" s="14">
        <v>22.74</v>
      </c>
      <c r="FN6" s="14">
        <v>22.1</v>
      </c>
      <c r="FO6" s="14">
        <v>22</v>
      </c>
      <c r="FP6" s="14">
        <v>18.8</v>
      </c>
      <c r="FQ6" s="14">
        <v>17.399999999999999</v>
      </c>
      <c r="FR6" s="14">
        <v>11.3</v>
      </c>
      <c r="FS6" s="14">
        <v>7.5</v>
      </c>
      <c r="FT6" s="14">
        <v>4.2</v>
      </c>
      <c r="FU6" s="140">
        <v>2.9</v>
      </c>
      <c r="FV6" s="140">
        <v>4.9000000000000004</v>
      </c>
      <c r="FW6" s="140">
        <v>6.4</v>
      </c>
      <c r="FX6" s="140">
        <v>10.6</v>
      </c>
      <c r="FY6" s="140">
        <v>14.8</v>
      </c>
      <c r="FZ6" s="140">
        <v>20.2</v>
      </c>
      <c r="GA6" s="140">
        <v>23.9</v>
      </c>
      <c r="GB6" s="140">
        <v>23.3</v>
      </c>
      <c r="GC6" s="147">
        <v>23.3</v>
      </c>
      <c r="GD6" s="140">
        <v>22</v>
      </c>
      <c r="GE6" s="140">
        <v>19.71</v>
      </c>
      <c r="GF6" s="140">
        <v>18.2</v>
      </c>
      <c r="GG6" s="140">
        <v>18.2</v>
      </c>
      <c r="GH6" s="140">
        <v>11.5</v>
      </c>
      <c r="GI6" s="140">
        <v>4.4000000000000004</v>
      </c>
      <c r="GJ6" s="186">
        <v>3.4</v>
      </c>
      <c r="GK6" s="186">
        <v>4.3</v>
      </c>
      <c r="GL6" s="186">
        <v>9.5</v>
      </c>
      <c r="GM6" s="186">
        <v>15.3</v>
      </c>
      <c r="GN6" s="186">
        <v>17.899999999999999</v>
      </c>
      <c r="GO6" s="186">
        <v>21.5</v>
      </c>
      <c r="GP6" s="186">
        <v>21</v>
      </c>
      <c r="GQ6" s="186">
        <v>23.6</v>
      </c>
      <c r="GR6" s="187">
        <v>23.3</v>
      </c>
      <c r="GS6" s="186">
        <v>21.3</v>
      </c>
      <c r="GT6" s="186">
        <v>19.899999999999999</v>
      </c>
      <c r="GU6" s="186">
        <v>16.399999999999999</v>
      </c>
      <c r="GV6" s="186">
        <v>11.7</v>
      </c>
      <c r="GW6" s="186">
        <v>4.5999999999999996</v>
      </c>
      <c r="GX6" s="186">
        <v>3.7</v>
      </c>
      <c r="GY6" s="207">
        <v>5.0999999999999996</v>
      </c>
      <c r="GZ6" s="207">
        <v>4.2</v>
      </c>
      <c r="HA6" s="207">
        <v>3.4</v>
      </c>
      <c r="HB6" s="207">
        <v>8.6</v>
      </c>
      <c r="HC6" s="207">
        <v>13.9</v>
      </c>
      <c r="HD6" s="207">
        <v>17.7</v>
      </c>
      <c r="HE6" s="207">
        <v>22</v>
      </c>
      <c r="HF6" s="207">
        <v>22.9</v>
      </c>
      <c r="HG6" s="134">
        <v>22.6</v>
      </c>
      <c r="HH6" s="207">
        <v>21.12</v>
      </c>
      <c r="HI6" s="207">
        <v>21.4</v>
      </c>
      <c r="HJ6" s="207">
        <v>12.6</v>
      </c>
      <c r="HK6" s="207">
        <v>8.1</v>
      </c>
      <c r="HL6" s="207">
        <v>8.4</v>
      </c>
      <c r="HM6" s="207">
        <v>3.9</v>
      </c>
      <c r="HN6" s="238">
        <v>3</v>
      </c>
      <c r="HO6" s="238">
        <v>3.3</v>
      </c>
      <c r="HP6" s="238">
        <v>6.6</v>
      </c>
      <c r="HQ6" s="238">
        <v>12.4</v>
      </c>
      <c r="HR6" s="238">
        <v>12.8</v>
      </c>
      <c r="HS6" s="238">
        <v>16.399999999999999</v>
      </c>
      <c r="HT6" s="238">
        <v>21.3</v>
      </c>
      <c r="HU6" s="238">
        <v>20.9</v>
      </c>
      <c r="HV6" s="239">
        <v>19.600000000000001</v>
      </c>
      <c r="HW6" s="238">
        <v>20.3</v>
      </c>
      <c r="HX6" s="238">
        <v>18.600000000000001</v>
      </c>
      <c r="HY6" s="238">
        <v>16.899999999999999</v>
      </c>
      <c r="HZ6" s="238">
        <v>12.9</v>
      </c>
      <c r="IA6" s="238">
        <v>3.6</v>
      </c>
      <c r="IB6" s="238">
        <v>3.3</v>
      </c>
      <c r="IC6" s="238">
        <v>2.1</v>
      </c>
      <c r="ID6" s="238">
        <v>2.7</v>
      </c>
      <c r="IE6" s="238">
        <v>8.8000000000000007</v>
      </c>
      <c r="IF6" s="238">
        <v>9.1999999999999993</v>
      </c>
      <c r="IG6" s="238">
        <v>7.5</v>
      </c>
      <c r="IH6" s="238">
        <v>12.2</v>
      </c>
      <c r="II6" s="238">
        <v>16.5</v>
      </c>
      <c r="IJ6" s="238">
        <v>16.2</v>
      </c>
      <c r="IK6" s="239">
        <v>19</v>
      </c>
      <c r="IL6" s="238">
        <v>19.2</v>
      </c>
      <c r="IM6" s="238">
        <v>17.8</v>
      </c>
      <c r="IN6" s="238">
        <v>15.6</v>
      </c>
      <c r="IO6" s="238">
        <v>14</v>
      </c>
      <c r="IP6" s="238">
        <v>4.2</v>
      </c>
      <c r="IQ6" s="238">
        <v>2.2999999999999998</v>
      </c>
      <c r="IR6" s="238">
        <v>2.6</v>
      </c>
      <c r="IS6" s="238">
        <v>5</v>
      </c>
      <c r="IT6" s="238">
        <v>5.9</v>
      </c>
      <c r="IU6" s="238">
        <v>7.8</v>
      </c>
      <c r="IV6" s="238">
        <v>12.9</v>
      </c>
      <c r="IW6" s="238">
        <v>19.5</v>
      </c>
      <c r="IX6" s="238">
        <v>20.9</v>
      </c>
      <c r="IY6" s="238">
        <v>22.5</v>
      </c>
      <c r="IZ6" s="239">
        <v>22</v>
      </c>
      <c r="JA6" s="238">
        <v>21.3</v>
      </c>
      <c r="JB6" s="238">
        <v>19.600000000000001</v>
      </c>
      <c r="JC6" s="238">
        <v>17.8</v>
      </c>
      <c r="JD6" s="238">
        <v>14.3</v>
      </c>
      <c r="JE6" s="238">
        <v>10.7</v>
      </c>
      <c r="JF6" s="238">
        <v>4.4000000000000004</v>
      </c>
      <c r="JG6" s="238">
        <v>4</v>
      </c>
      <c r="JH6" s="238">
        <v>6.1</v>
      </c>
      <c r="JI6" s="238">
        <v>11.3</v>
      </c>
      <c r="JJ6" s="238">
        <v>14.2</v>
      </c>
      <c r="JK6" s="238">
        <v>11.9</v>
      </c>
      <c r="JL6" s="238">
        <v>19.2</v>
      </c>
      <c r="JM6" s="238">
        <v>21.5</v>
      </c>
      <c r="JN6" s="238">
        <v>22.4</v>
      </c>
      <c r="JO6" s="239">
        <v>20.9</v>
      </c>
      <c r="JP6" s="238">
        <v>20.5</v>
      </c>
      <c r="JQ6" s="238">
        <v>20.5</v>
      </c>
      <c r="JR6" s="238">
        <v>19.7</v>
      </c>
      <c r="JS6" s="238">
        <v>10.8</v>
      </c>
      <c r="JT6" s="238">
        <v>7.6</v>
      </c>
      <c r="JU6" s="308">
        <v>4.3</v>
      </c>
      <c r="JV6" s="238">
        <v>4.2</v>
      </c>
      <c r="JW6" s="238">
        <v>4</v>
      </c>
      <c r="JX6" s="238">
        <v>8.1</v>
      </c>
      <c r="JY6" s="238">
        <v>10.199999999999999</v>
      </c>
      <c r="JZ6" s="238">
        <v>15.9</v>
      </c>
      <c r="KA6" s="238">
        <v>20</v>
      </c>
      <c r="KB6" s="238">
        <v>23.2</v>
      </c>
      <c r="KC6" s="238">
        <v>21.2</v>
      </c>
      <c r="KD6" s="239">
        <v>23</v>
      </c>
      <c r="KE6" s="238">
        <v>23.3</v>
      </c>
      <c r="KF6" s="238">
        <v>20.8</v>
      </c>
      <c r="KG6" s="238">
        <v>18.7</v>
      </c>
      <c r="KH6" s="238">
        <v>11.7</v>
      </c>
      <c r="KI6" s="238">
        <v>9.1</v>
      </c>
      <c r="KJ6" s="308">
        <v>3.7</v>
      </c>
      <c r="KK6" s="340">
        <v>4.5</v>
      </c>
      <c r="KL6" s="340">
        <v>4.5</v>
      </c>
      <c r="KM6" s="340">
        <v>6</v>
      </c>
      <c r="KN6" s="340">
        <v>14.7</v>
      </c>
      <c r="KO6" s="340">
        <v>13</v>
      </c>
      <c r="KP6" s="340">
        <v>15.9</v>
      </c>
      <c r="KQ6" s="340">
        <v>20.100000000000001</v>
      </c>
      <c r="KR6" s="340">
        <v>21.4</v>
      </c>
      <c r="KS6" s="341">
        <v>22.2</v>
      </c>
      <c r="KT6" s="340">
        <v>23.6</v>
      </c>
      <c r="KU6" s="340">
        <v>21.4</v>
      </c>
      <c r="KV6" s="340">
        <v>20.5</v>
      </c>
      <c r="KW6" s="340">
        <v>13.9</v>
      </c>
      <c r="KX6" s="340">
        <v>6.9</v>
      </c>
      <c r="KY6" s="342">
        <v>3.6</v>
      </c>
    </row>
    <row r="7" spans="1:311" ht="14.5" x14ac:dyDescent="0.35">
      <c r="A7" s="3" t="s">
        <v>15</v>
      </c>
      <c r="B7" s="52">
        <v>4.17</v>
      </c>
      <c r="C7" s="52">
        <v>3.91</v>
      </c>
      <c r="D7" s="52">
        <v>2.92</v>
      </c>
      <c r="E7" s="52">
        <v>3.18</v>
      </c>
      <c r="F7" s="52">
        <v>2.85</v>
      </c>
      <c r="G7" s="52">
        <v>2.82</v>
      </c>
      <c r="H7" s="52">
        <v>3.13</v>
      </c>
      <c r="I7" s="52">
        <v>3.5619999999999998</v>
      </c>
      <c r="J7" s="52">
        <v>8.39</v>
      </c>
      <c r="K7" s="52">
        <v>7.0609999999999999</v>
      </c>
      <c r="L7" s="52">
        <v>10.364000000000001</v>
      </c>
      <c r="M7" s="52">
        <v>13.308999999999999</v>
      </c>
      <c r="N7" s="52">
        <v>3.0510000000000002</v>
      </c>
      <c r="O7" s="52">
        <v>6.16</v>
      </c>
      <c r="P7" s="52">
        <v>7.3230000000000004</v>
      </c>
      <c r="Q7" s="53">
        <v>8.3393939393939345</v>
      </c>
      <c r="R7" s="53">
        <v>1.9285714285714171</v>
      </c>
      <c r="S7" s="53">
        <v>2.4845360824742233</v>
      </c>
      <c r="T7" s="53">
        <v>3.0100000000000051</v>
      </c>
      <c r="U7" s="53">
        <v>4.166666666666667</v>
      </c>
      <c r="V7" s="53">
        <v>1.5100000000000051</v>
      </c>
      <c r="W7" s="53">
        <v>2.5204081632653197</v>
      </c>
      <c r="X7" s="53">
        <v>21.120689655172416</v>
      </c>
      <c r="Y7" s="53">
        <v>6.31</v>
      </c>
      <c r="Z7" s="53">
        <v>9.81</v>
      </c>
      <c r="AA7" s="53">
        <v>4.2900000000000063</v>
      </c>
      <c r="AB7" s="53">
        <v>9.8499999999999943</v>
      </c>
      <c r="AC7" s="53">
        <v>8.23</v>
      </c>
      <c r="AD7" s="53">
        <v>50.75</v>
      </c>
      <c r="AE7" s="53">
        <v>8.44</v>
      </c>
      <c r="AF7" s="53">
        <v>1.53</v>
      </c>
      <c r="AG7" s="12">
        <v>3.91</v>
      </c>
      <c r="AH7" s="12">
        <v>4.58</v>
      </c>
      <c r="AI7" s="12">
        <v>2.5999999999999943</v>
      </c>
      <c r="AJ7" s="12">
        <v>0.82000000000000739</v>
      </c>
      <c r="AK7" s="12">
        <v>2.4500000000000002</v>
      </c>
      <c r="AL7" s="12">
        <v>2.1699999999999875</v>
      </c>
      <c r="AM7" s="12">
        <v>7.64</v>
      </c>
      <c r="AN7" s="12">
        <v>7.6060606060605931</v>
      </c>
      <c r="AO7" s="12">
        <v>6.28</v>
      </c>
      <c r="AP7" s="12">
        <v>7.14</v>
      </c>
      <c r="AQ7" s="12">
        <v>8.49</v>
      </c>
      <c r="AR7" s="12">
        <v>7.56</v>
      </c>
      <c r="AS7" s="12">
        <v>5.3499999999999943</v>
      </c>
      <c r="AT7" s="12">
        <v>5.63</v>
      </c>
      <c r="AU7" s="12">
        <v>5.05</v>
      </c>
      <c r="AV7" s="29">
        <v>1.73</v>
      </c>
      <c r="AW7" s="54">
        <v>17.29</v>
      </c>
      <c r="AX7" s="54">
        <v>3.5099999999999909</v>
      </c>
      <c r="AY7" s="54">
        <v>17.923076923076938</v>
      </c>
      <c r="AZ7" s="54">
        <v>6.8181818181818183</v>
      </c>
      <c r="BA7" s="54">
        <v>8.4700000000000006</v>
      </c>
      <c r="BB7" s="54">
        <v>4.3814432989690726</v>
      </c>
      <c r="BC7" s="54">
        <v>2.58</v>
      </c>
      <c r="BD7" s="54">
        <v>5.26</v>
      </c>
      <c r="BE7" s="54">
        <v>16.37</v>
      </c>
      <c r="BF7" s="54">
        <v>13.65</v>
      </c>
      <c r="BG7" s="54">
        <v>40.65</v>
      </c>
      <c r="BH7" s="54">
        <v>12.54</v>
      </c>
      <c r="BI7" s="54">
        <v>94.659090909090892</v>
      </c>
      <c r="BJ7" s="54">
        <v>3.6699999999999875</v>
      </c>
      <c r="BK7" s="54">
        <v>6.0833333333333224</v>
      </c>
      <c r="BL7" s="54">
        <v>5.6900000000000119</v>
      </c>
      <c r="BM7" s="55">
        <v>1.98</v>
      </c>
      <c r="BN7" s="55">
        <v>3.5100000000000051</v>
      </c>
      <c r="BO7" s="55">
        <v>5.2599999999999909</v>
      </c>
      <c r="BP7" s="55">
        <v>5.67</v>
      </c>
      <c r="BQ7" s="55">
        <v>2.59</v>
      </c>
      <c r="BR7" s="55">
        <v>2.1958762886597891</v>
      </c>
      <c r="BS7" s="55">
        <v>3.6000000000000085</v>
      </c>
      <c r="BT7" s="55">
        <v>4.12</v>
      </c>
      <c r="BU7" s="55">
        <v>6.69</v>
      </c>
      <c r="BV7" s="55">
        <v>6.8499999999999943</v>
      </c>
      <c r="BW7" s="55">
        <v>6.28</v>
      </c>
      <c r="BX7" s="55">
        <v>9.23</v>
      </c>
      <c r="BY7" s="55">
        <v>3.9000000000000057</v>
      </c>
      <c r="BZ7" s="55">
        <v>6</v>
      </c>
      <c r="CA7" s="55">
        <v>6.6799999999999926</v>
      </c>
      <c r="CB7" s="55">
        <v>1.88</v>
      </c>
      <c r="CC7" s="38">
        <v>1</v>
      </c>
      <c r="CD7" s="38">
        <v>1.42</v>
      </c>
      <c r="CE7" s="38">
        <v>2.2400000000000091</v>
      </c>
      <c r="CF7" s="38">
        <v>3.23</v>
      </c>
      <c r="CG7" s="38">
        <v>9.7799999999999994</v>
      </c>
      <c r="CH7" s="38">
        <v>10.210000000000001</v>
      </c>
      <c r="CI7" s="38">
        <v>7.45</v>
      </c>
      <c r="CJ7" s="38">
        <v>5.78</v>
      </c>
      <c r="CK7" s="38">
        <v>10.61</v>
      </c>
      <c r="CL7" s="38">
        <v>6.1800000000000068</v>
      </c>
      <c r="CM7" s="38">
        <v>10.042857142857144</v>
      </c>
      <c r="CN7" s="38">
        <v>10.61</v>
      </c>
      <c r="CO7" s="38">
        <v>6.1800000000000068</v>
      </c>
      <c r="CP7" s="38">
        <v>10.042857142857144</v>
      </c>
      <c r="CQ7" s="38">
        <v>2.039999999999992</v>
      </c>
      <c r="CR7" s="38">
        <v>3.22</v>
      </c>
      <c r="CS7" s="38">
        <v>2.8499999999999943</v>
      </c>
      <c r="CT7" s="55">
        <v>1.1300000000000097</v>
      </c>
      <c r="CU7" s="55">
        <v>2.0400000000000063</v>
      </c>
      <c r="CV7" s="55">
        <v>1.8800000000000097</v>
      </c>
      <c r="CW7" s="55">
        <v>2.87</v>
      </c>
      <c r="CX7" s="55">
        <v>2.27</v>
      </c>
      <c r="CY7" s="55">
        <v>1.5699999999999932</v>
      </c>
      <c r="CZ7" s="55">
        <v>2.5500000000000114</v>
      </c>
      <c r="DA7" s="55">
        <v>5.5099999999999909</v>
      </c>
      <c r="DB7" s="55">
        <v>4.0599999999999996</v>
      </c>
      <c r="DC7" s="55">
        <v>5</v>
      </c>
      <c r="DD7" s="55">
        <v>8.6600000000000108</v>
      </c>
      <c r="DE7" s="55">
        <v>7.7599999999999909</v>
      </c>
      <c r="DF7" s="55">
        <v>6.92</v>
      </c>
      <c r="DG7" s="55">
        <v>8.6199999999999992</v>
      </c>
      <c r="DH7" s="55">
        <v>2.42</v>
      </c>
      <c r="DI7" s="55">
        <v>1.47</v>
      </c>
      <c r="DJ7" s="55">
        <v>59.43</v>
      </c>
      <c r="DK7" s="78">
        <v>0.67999999999999261</v>
      </c>
      <c r="DL7" s="78"/>
      <c r="DM7" s="78">
        <v>12.4</v>
      </c>
      <c r="DN7" s="78">
        <v>5.8500000000000085</v>
      </c>
      <c r="DO7" s="78">
        <v>18.262295081967213</v>
      </c>
      <c r="DP7" s="78">
        <v>11.25</v>
      </c>
      <c r="DQ7" s="78">
        <v>5.69</v>
      </c>
      <c r="DR7" s="78">
        <v>2.1600000000000108</v>
      </c>
      <c r="DS7" s="78">
        <v>1.8499999999999943</v>
      </c>
      <c r="DT7" s="78">
        <v>2.7600000000000051</v>
      </c>
      <c r="DU7" s="78">
        <v>1.33</v>
      </c>
      <c r="DV7" s="78">
        <v>4.03</v>
      </c>
      <c r="DW7" s="78">
        <v>4.97</v>
      </c>
      <c r="DX7" s="81"/>
      <c r="DY7" s="78">
        <v>9.4300000000000068</v>
      </c>
      <c r="DZ7" s="78">
        <v>7.3399999999999892</v>
      </c>
      <c r="EA7" s="14"/>
      <c r="EB7" s="90">
        <v>3.6</v>
      </c>
      <c r="EC7" s="90">
        <v>12.5</v>
      </c>
      <c r="ED7" s="90">
        <v>5.8</v>
      </c>
      <c r="EE7" s="90">
        <v>5.8</v>
      </c>
      <c r="EF7" s="90"/>
      <c r="EG7" s="91">
        <v>8.4</v>
      </c>
      <c r="EH7" s="12">
        <v>10.199999999999999</v>
      </c>
      <c r="EI7" s="90">
        <v>13.1</v>
      </c>
      <c r="EJ7" s="90">
        <v>15.8</v>
      </c>
      <c r="EK7" s="90">
        <v>14.1</v>
      </c>
      <c r="EL7" s="90">
        <v>7.8</v>
      </c>
      <c r="EM7" s="90">
        <v>18.600000000000001</v>
      </c>
      <c r="EN7" s="12">
        <v>4.3</v>
      </c>
      <c r="EO7" s="92">
        <v>10.8</v>
      </c>
      <c r="EP7" s="101">
        <v>6.8</v>
      </c>
      <c r="EQ7" s="101">
        <v>5</v>
      </c>
      <c r="ER7" s="101">
        <v>8</v>
      </c>
      <c r="ES7" s="101">
        <v>8.8000000000000007</v>
      </c>
      <c r="ET7" s="101">
        <v>7.6</v>
      </c>
      <c r="EU7" s="101">
        <v>7.3</v>
      </c>
      <c r="EV7" s="102">
        <v>5</v>
      </c>
      <c r="EW7" s="102">
        <v>13.4</v>
      </c>
      <c r="EX7" s="103">
        <v>5.2</v>
      </c>
      <c r="EY7" s="101">
        <v>12.8</v>
      </c>
      <c r="EZ7" s="101">
        <v>5</v>
      </c>
      <c r="FA7" s="101">
        <v>5.2</v>
      </c>
      <c r="FB7" s="101">
        <v>8</v>
      </c>
      <c r="FC7" s="98"/>
      <c r="FD7" s="101">
        <v>4.5999999999999996</v>
      </c>
      <c r="FE7" s="103">
        <v>5.6</v>
      </c>
      <c r="FF7" s="14"/>
      <c r="FG7" s="14"/>
      <c r="FH7" s="14"/>
      <c r="FI7" s="90">
        <v>17.2</v>
      </c>
      <c r="FJ7" s="90">
        <v>16</v>
      </c>
      <c r="FK7" s="90">
        <v>0</v>
      </c>
      <c r="FL7" s="91">
        <v>4</v>
      </c>
      <c r="FM7" s="12">
        <v>6</v>
      </c>
      <c r="FN7" s="12">
        <v>5</v>
      </c>
      <c r="FO7" s="90">
        <v>8</v>
      </c>
      <c r="FP7" s="90">
        <v>13.2</v>
      </c>
      <c r="FQ7" s="90">
        <v>19.399999999999999</v>
      </c>
      <c r="FR7" s="90">
        <v>17.600000000000001</v>
      </c>
      <c r="FS7" s="90">
        <v>5</v>
      </c>
      <c r="FT7" s="12">
        <v>7.6</v>
      </c>
      <c r="FU7" s="147">
        <v>4.4000000000000004</v>
      </c>
      <c r="FV7" s="147">
        <v>9.1999999999999993</v>
      </c>
      <c r="FW7" s="147">
        <v>13.8</v>
      </c>
      <c r="FX7" s="147">
        <v>7.2</v>
      </c>
      <c r="FY7" s="147">
        <v>8.6</v>
      </c>
      <c r="FZ7" s="147">
        <v>26.2</v>
      </c>
      <c r="GA7" s="175">
        <v>5</v>
      </c>
      <c r="GB7" s="176">
        <v>10.6</v>
      </c>
      <c r="GC7" s="176">
        <v>4.4000000000000004</v>
      </c>
      <c r="GD7" s="170">
        <v>11.6</v>
      </c>
      <c r="GE7" s="168">
        <v>14.2</v>
      </c>
      <c r="GF7" s="147">
        <v>6.6</v>
      </c>
      <c r="GG7" s="168">
        <v>16.2</v>
      </c>
      <c r="GH7" s="168">
        <v>22.2</v>
      </c>
      <c r="GI7" s="177">
        <v>4</v>
      </c>
      <c r="GJ7" s="172">
        <v>1</v>
      </c>
      <c r="GK7" s="172">
        <v>1</v>
      </c>
      <c r="GL7" s="172">
        <v>4</v>
      </c>
      <c r="GM7" s="172">
        <v>8</v>
      </c>
      <c r="GN7" s="172">
        <v>4.2</v>
      </c>
      <c r="GO7" s="172">
        <v>8.3000000000000007</v>
      </c>
      <c r="GP7" s="188">
        <v>8.6</v>
      </c>
      <c r="GQ7" s="189">
        <v>20.399999999999999</v>
      </c>
      <c r="GR7" s="189">
        <v>11</v>
      </c>
      <c r="GS7" s="189">
        <v>10.199999999999999</v>
      </c>
      <c r="GT7" s="170">
        <v>13</v>
      </c>
      <c r="GU7" s="179">
        <v>9.8000000000000007</v>
      </c>
      <c r="GV7" s="168">
        <v>5</v>
      </c>
      <c r="GW7" s="168">
        <v>10.8</v>
      </c>
      <c r="GX7" s="177">
        <v>7.6</v>
      </c>
      <c r="GY7" s="212">
        <v>7.6</v>
      </c>
      <c r="GZ7" s="212">
        <v>7</v>
      </c>
      <c r="HA7" s="212">
        <v>8.1999999999999993</v>
      </c>
      <c r="HB7" s="212">
        <v>5.6</v>
      </c>
      <c r="HC7" s="212">
        <v>5.4</v>
      </c>
      <c r="HD7" s="212">
        <v>9.1999999999999993</v>
      </c>
      <c r="HE7" s="212">
        <v>21.6</v>
      </c>
      <c r="HF7" s="213">
        <v>11.6</v>
      </c>
      <c r="HG7" s="213">
        <v>15.4</v>
      </c>
      <c r="HH7" s="213">
        <v>17.8</v>
      </c>
      <c r="HI7" s="214">
        <v>18</v>
      </c>
      <c r="HJ7" s="215">
        <v>10.4</v>
      </c>
      <c r="HK7" s="213">
        <v>19.8</v>
      </c>
      <c r="HL7" s="214">
        <v>4</v>
      </c>
      <c r="HM7" s="213">
        <v>4</v>
      </c>
      <c r="HN7" s="240">
        <v>4</v>
      </c>
      <c r="HO7" s="240">
        <v>4.4000000000000004</v>
      </c>
      <c r="HP7" s="240">
        <v>6.4</v>
      </c>
      <c r="HQ7" s="240">
        <v>4</v>
      </c>
      <c r="HR7" s="240">
        <v>12</v>
      </c>
      <c r="HS7" s="240">
        <v>14</v>
      </c>
      <c r="HT7" s="240">
        <v>7</v>
      </c>
      <c r="HU7" s="240">
        <v>10.6</v>
      </c>
      <c r="HV7" s="240">
        <v>8.1</v>
      </c>
      <c r="HW7" s="240">
        <v>28</v>
      </c>
      <c r="HX7" s="240">
        <v>15</v>
      </c>
      <c r="HY7" s="240">
        <v>8.8000000000000007</v>
      </c>
      <c r="HZ7" s="240">
        <v>4</v>
      </c>
      <c r="IA7" s="240">
        <v>4</v>
      </c>
      <c r="IB7" s="240">
        <v>18.8</v>
      </c>
      <c r="IC7" s="240">
        <v>4</v>
      </c>
      <c r="ID7" s="177">
        <v>4</v>
      </c>
      <c r="IE7" s="177">
        <v>6.1</v>
      </c>
      <c r="IF7" s="177">
        <v>12.6</v>
      </c>
      <c r="IG7" s="177">
        <v>9.5</v>
      </c>
      <c r="IH7" s="177">
        <v>4</v>
      </c>
      <c r="II7" s="177">
        <v>6.6</v>
      </c>
      <c r="IJ7" s="177">
        <v>8.1999999999999993</v>
      </c>
      <c r="IK7" s="177">
        <v>10.199999999999999</v>
      </c>
      <c r="IL7" s="177">
        <v>10.199999999999999</v>
      </c>
      <c r="IM7" s="177">
        <v>9.8000000000000007</v>
      </c>
      <c r="IN7" s="177">
        <v>9.6</v>
      </c>
      <c r="IO7" s="177">
        <v>12.6</v>
      </c>
      <c r="IP7" s="177">
        <v>18</v>
      </c>
      <c r="IQ7" s="177">
        <v>4</v>
      </c>
    </row>
    <row r="8" spans="1:311" ht="14.5" x14ac:dyDescent="0.35">
      <c r="A8" s="3" t="s">
        <v>18</v>
      </c>
      <c r="B8" s="56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13">
        <v>404.7</v>
      </c>
      <c r="AH8" s="13">
        <v>438.9</v>
      </c>
      <c r="AI8" s="13">
        <v>460</v>
      </c>
      <c r="AJ8" s="13">
        <v>476.8</v>
      </c>
      <c r="AK8" s="13">
        <v>498</v>
      </c>
      <c r="AL8" s="13">
        <v>523</v>
      </c>
      <c r="AM8" s="13">
        <v>536</v>
      </c>
      <c r="AN8" s="13">
        <v>553</v>
      </c>
      <c r="AO8" s="13">
        <v>556</v>
      </c>
      <c r="AP8" s="13">
        <v>556</v>
      </c>
      <c r="AQ8" s="13">
        <v>557</v>
      </c>
      <c r="AR8" s="13">
        <v>531</v>
      </c>
      <c r="AS8" s="13">
        <v>548</v>
      </c>
      <c r="AT8" s="13">
        <v>561</v>
      </c>
      <c r="AU8" s="13">
        <v>562</v>
      </c>
      <c r="AV8" s="30">
        <v>601</v>
      </c>
      <c r="AW8" s="39">
        <v>601</v>
      </c>
      <c r="AX8" s="39">
        <v>677</v>
      </c>
      <c r="AY8" s="39">
        <v>461.8</v>
      </c>
      <c r="AZ8" s="39">
        <v>323.39999999999998</v>
      </c>
      <c r="BA8" s="39">
        <v>252.6</v>
      </c>
      <c r="BB8" s="39">
        <v>232.2</v>
      </c>
      <c r="BC8" s="39">
        <v>203</v>
      </c>
      <c r="BD8" s="39">
        <v>210</v>
      </c>
      <c r="BE8" s="39">
        <v>265</v>
      </c>
      <c r="BF8" s="39">
        <v>264</v>
      </c>
      <c r="BG8" s="39">
        <v>278</v>
      </c>
      <c r="BH8" s="39">
        <v>318</v>
      </c>
      <c r="BI8" s="39">
        <v>322</v>
      </c>
      <c r="BJ8" s="39">
        <v>312</v>
      </c>
      <c r="BK8" s="39">
        <v>307</v>
      </c>
      <c r="BL8" s="39">
        <v>308</v>
      </c>
      <c r="BM8" s="57">
        <v>432</v>
      </c>
      <c r="BN8" s="57">
        <v>460</v>
      </c>
      <c r="BO8" s="57">
        <v>462</v>
      </c>
      <c r="BP8" s="57">
        <v>411</v>
      </c>
      <c r="BQ8" s="57">
        <v>352</v>
      </c>
      <c r="BR8" s="57">
        <v>386</v>
      </c>
      <c r="BS8" s="57">
        <v>388</v>
      </c>
      <c r="BT8" s="57">
        <v>342</v>
      </c>
      <c r="BU8" s="57">
        <v>276</v>
      </c>
      <c r="BV8" s="57">
        <v>185</v>
      </c>
      <c r="BW8" s="57">
        <v>191</v>
      </c>
      <c r="BX8" s="57">
        <v>212</v>
      </c>
      <c r="BY8" s="57">
        <v>242</v>
      </c>
      <c r="BZ8" s="57">
        <v>272</v>
      </c>
      <c r="CA8" s="57">
        <v>308</v>
      </c>
      <c r="CB8" s="57">
        <v>357</v>
      </c>
      <c r="CC8" s="39">
        <v>409</v>
      </c>
      <c r="CD8" s="39">
        <v>421</v>
      </c>
      <c r="CE8" s="39">
        <v>452</v>
      </c>
      <c r="CF8" s="39">
        <v>424</v>
      </c>
      <c r="CG8" s="39">
        <v>251</v>
      </c>
      <c r="CH8" s="39">
        <v>147</v>
      </c>
      <c r="CI8" s="39">
        <v>162</v>
      </c>
      <c r="CJ8" s="39">
        <v>187</v>
      </c>
      <c r="CK8" s="39">
        <v>166</v>
      </c>
      <c r="CL8" s="39">
        <v>186</v>
      </c>
      <c r="CM8" s="39">
        <v>193</v>
      </c>
      <c r="CN8" s="39">
        <v>209</v>
      </c>
      <c r="CO8" s="39">
        <v>217</v>
      </c>
      <c r="CP8" s="39">
        <v>247</v>
      </c>
      <c r="CQ8" s="39">
        <v>277</v>
      </c>
      <c r="CR8" s="39">
        <v>275</v>
      </c>
      <c r="CS8" s="39">
        <v>371</v>
      </c>
      <c r="CT8" s="57">
        <v>383</v>
      </c>
      <c r="CU8" s="57">
        <v>416</v>
      </c>
      <c r="CV8" s="57">
        <v>471</v>
      </c>
      <c r="CW8" s="57">
        <v>480</v>
      </c>
      <c r="CX8" s="57">
        <v>514</v>
      </c>
      <c r="CY8" s="57">
        <v>503</v>
      </c>
      <c r="CZ8" s="57">
        <v>326</v>
      </c>
      <c r="DA8" s="57">
        <v>496</v>
      </c>
      <c r="DB8" s="57">
        <v>438</v>
      </c>
      <c r="DC8" s="57">
        <v>293</v>
      </c>
      <c r="DD8" s="57">
        <v>331</v>
      </c>
      <c r="DE8" s="57">
        <v>236</v>
      </c>
      <c r="DF8" s="57">
        <v>302</v>
      </c>
      <c r="DG8" s="57">
        <v>317</v>
      </c>
      <c r="DH8" s="57">
        <v>332</v>
      </c>
      <c r="DI8" s="57">
        <v>400</v>
      </c>
      <c r="DJ8" s="57">
        <v>405</v>
      </c>
      <c r="DK8" s="81">
        <v>402</v>
      </c>
      <c r="DL8" s="81">
        <v>524</v>
      </c>
      <c r="DM8" s="81">
        <v>438</v>
      </c>
      <c r="DN8" s="81">
        <v>315</v>
      </c>
      <c r="DO8" s="81">
        <v>232</v>
      </c>
      <c r="DP8" s="81">
        <v>179</v>
      </c>
      <c r="DQ8" s="81">
        <v>208</v>
      </c>
      <c r="DR8" s="81">
        <v>165</v>
      </c>
      <c r="DS8" s="81">
        <v>175</v>
      </c>
      <c r="DT8" s="81">
        <v>186</v>
      </c>
      <c r="DU8" s="81">
        <v>173</v>
      </c>
      <c r="DV8" s="81">
        <v>176</v>
      </c>
      <c r="DW8" s="81">
        <v>196</v>
      </c>
      <c r="DX8" s="81">
        <v>282</v>
      </c>
      <c r="DY8" s="81">
        <v>396</v>
      </c>
      <c r="DZ8" s="81">
        <v>419</v>
      </c>
      <c r="EA8" s="20">
        <v>395</v>
      </c>
      <c r="EB8" s="20">
        <v>395.6</v>
      </c>
      <c r="EC8" s="20">
        <v>541</v>
      </c>
      <c r="ED8" s="20">
        <v>492.3</v>
      </c>
      <c r="EE8" s="20">
        <v>369.59999999999997</v>
      </c>
      <c r="EF8" s="20">
        <v>276.7</v>
      </c>
      <c r="EG8" s="20">
        <v>252.9</v>
      </c>
      <c r="EH8" s="20">
        <v>256.79999999999995</v>
      </c>
      <c r="EI8" s="20">
        <v>258.40000000000003</v>
      </c>
      <c r="EJ8" s="20">
        <v>206.7</v>
      </c>
      <c r="EK8" s="20">
        <v>288.7</v>
      </c>
      <c r="EL8" s="20">
        <v>204.9</v>
      </c>
      <c r="EM8" s="20">
        <v>342.7</v>
      </c>
      <c r="EN8" s="20">
        <v>371.59999999999997</v>
      </c>
      <c r="EO8" s="20">
        <v>449.2</v>
      </c>
      <c r="EP8" s="104">
        <v>385.79999999999995</v>
      </c>
      <c r="EQ8" s="104">
        <v>478</v>
      </c>
      <c r="ER8" s="104">
        <v>505.49999999999994</v>
      </c>
      <c r="ES8" s="104">
        <v>468.7</v>
      </c>
      <c r="ET8" s="104">
        <v>295.59999999999997</v>
      </c>
      <c r="EU8" s="104">
        <v>306.39999999999998</v>
      </c>
      <c r="EV8" s="104">
        <v>290</v>
      </c>
      <c r="EW8" s="104">
        <v>209.4</v>
      </c>
      <c r="EX8" s="104">
        <v>351</v>
      </c>
      <c r="EY8" s="104">
        <v>356.59999999999997</v>
      </c>
      <c r="EZ8" s="104">
        <v>403.7</v>
      </c>
      <c r="FA8" s="104">
        <v>385</v>
      </c>
      <c r="FB8" s="104">
        <v>419</v>
      </c>
      <c r="FC8" s="104">
        <v>456</v>
      </c>
      <c r="FD8" s="104">
        <v>625</v>
      </c>
      <c r="FE8" s="104">
        <v>518.5</v>
      </c>
      <c r="FF8" s="20">
        <v>489</v>
      </c>
      <c r="FG8" s="20">
        <v>519</v>
      </c>
      <c r="FH8" s="20">
        <v>659</v>
      </c>
      <c r="FI8" s="20">
        <v>359</v>
      </c>
      <c r="FJ8" s="20">
        <v>286</v>
      </c>
      <c r="FK8" s="20">
        <v>274</v>
      </c>
      <c r="FL8" s="20">
        <v>293</v>
      </c>
      <c r="FM8" s="20">
        <v>315.09999999999997</v>
      </c>
      <c r="FN8" s="20">
        <v>285</v>
      </c>
      <c r="FO8" s="20">
        <v>258</v>
      </c>
      <c r="FP8" s="20">
        <v>254</v>
      </c>
      <c r="FQ8" s="20">
        <v>274</v>
      </c>
      <c r="FR8" s="20">
        <v>309</v>
      </c>
      <c r="FS8" s="20">
        <v>345</v>
      </c>
      <c r="FT8" s="20">
        <v>360</v>
      </c>
      <c r="FU8" s="140">
        <v>444</v>
      </c>
      <c r="FV8" s="140">
        <v>480</v>
      </c>
      <c r="FW8" s="140">
        <v>579</v>
      </c>
      <c r="FX8" s="140">
        <v>614</v>
      </c>
      <c r="FY8" s="140">
        <v>603</v>
      </c>
      <c r="FZ8" s="140">
        <v>458</v>
      </c>
      <c r="GA8" s="140">
        <v>158</v>
      </c>
      <c r="GB8" s="140">
        <v>337</v>
      </c>
      <c r="GC8" s="147">
        <v>261</v>
      </c>
      <c r="GD8" s="140">
        <v>362</v>
      </c>
      <c r="GE8" s="140">
        <v>288</v>
      </c>
      <c r="GF8" s="140">
        <v>311</v>
      </c>
      <c r="GG8" s="140">
        <v>313</v>
      </c>
      <c r="GH8" s="140">
        <v>313</v>
      </c>
      <c r="GI8" s="140">
        <v>406</v>
      </c>
      <c r="GJ8" s="186">
        <v>410</v>
      </c>
      <c r="GK8" s="186">
        <v>439</v>
      </c>
      <c r="GL8" s="186">
        <v>568</v>
      </c>
      <c r="GM8" s="186">
        <v>640</v>
      </c>
      <c r="GN8" s="186">
        <v>661</v>
      </c>
      <c r="GO8" s="186">
        <v>690</v>
      </c>
      <c r="GP8" s="186">
        <v>660</v>
      </c>
      <c r="GQ8" s="186">
        <v>660</v>
      </c>
      <c r="GR8" s="187">
        <v>550</v>
      </c>
      <c r="GS8" s="186">
        <v>540</v>
      </c>
      <c r="GT8" s="186">
        <v>530</v>
      </c>
      <c r="GU8" s="186">
        <v>511</v>
      </c>
      <c r="GV8" s="186">
        <v>497</v>
      </c>
      <c r="GW8" s="186">
        <v>512</v>
      </c>
      <c r="GX8" s="186">
        <v>534</v>
      </c>
      <c r="GY8" s="208">
        <v>642</v>
      </c>
      <c r="GZ8" s="208">
        <v>567</v>
      </c>
      <c r="HA8" s="208">
        <v>656</v>
      </c>
      <c r="HB8" s="208">
        <v>710</v>
      </c>
      <c r="HC8" s="208">
        <v>330</v>
      </c>
      <c r="HD8" s="208">
        <v>402</v>
      </c>
      <c r="HE8" s="208">
        <v>296</v>
      </c>
      <c r="HF8" s="208">
        <v>388</v>
      </c>
      <c r="HG8" s="209">
        <v>386</v>
      </c>
      <c r="HH8" s="208">
        <v>352</v>
      </c>
      <c r="HI8" s="208">
        <v>347</v>
      </c>
      <c r="HJ8" s="208">
        <v>159</v>
      </c>
      <c r="HK8" s="208">
        <v>286</v>
      </c>
      <c r="HL8" s="208">
        <v>355</v>
      </c>
      <c r="HM8" s="208">
        <v>399</v>
      </c>
      <c r="HN8" s="241">
        <v>381</v>
      </c>
      <c r="HO8" s="241">
        <v>463</v>
      </c>
      <c r="HP8" s="241">
        <v>638</v>
      </c>
      <c r="HQ8" s="241">
        <v>601</v>
      </c>
      <c r="HR8" s="241">
        <v>422</v>
      </c>
      <c r="HS8" s="241">
        <v>250</v>
      </c>
      <c r="HT8" s="241">
        <v>266</v>
      </c>
      <c r="HU8" s="241">
        <v>281</v>
      </c>
      <c r="HV8" s="209">
        <v>302</v>
      </c>
      <c r="HW8" s="241">
        <v>287</v>
      </c>
      <c r="HX8" s="241">
        <v>314</v>
      </c>
      <c r="HY8" s="241">
        <v>328</v>
      </c>
      <c r="HZ8" s="241">
        <v>357</v>
      </c>
      <c r="IA8" s="241">
        <v>391</v>
      </c>
      <c r="IB8" s="241">
        <v>397</v>
      </c>
      <c r="IC8" s="272">
        <v>420</v>
      </c>
      <c r="ID8" s="272">
        <v>494</v>
      </c>
      <c r="IE8" s="272">
        <v>575</v>
      </c>
      <c r="IF8" s="272">
        <v>571</v>
      </c>
      <c r="IG8" s="272">
        <v>258</v>
      </c>
      <c r="IH8" s="272">
        <v>218</v>
      </c>
      <c r="II8" s="272">
        <v>265</v>
      </c>
      <c r="IJ8" s="272">
        <v>258</v>
      </c>
      <c r="IK8" s="273">
        <v>312</v>
      </c>
      <c r="IL8" s="272">
        <v>359</v>
      </c>
      <c r="IM8" s="272">
        <v>416</v>
      </c>
      <c r="IN8" s="272">
        <v>446</v>
      </c>
      <c r="IO8" s="272">
        <v>491</v>
      </c>
      <c r="IP8" s="272">
        <v>724</v>
      </c>
      <c r="IQ8" s="272">
        <v>577</v>
      </c>
      <c r="IR8" s="281">
        <v>420</v>
      </c>
      <c r="IS8" s="281">
        <v>564.79999999999995</v>
      </c>
      <c r="IT8" s="281">
        <v>670.3</v>
      </c>
      <c r="IU8" s="281">
        <v>369.9</v>
      </c>
      <c r="IV8" s="281">
        <v>289.3</v>
      </c>
      <c r="IW8" s="281">
        <v>261.39999999999998</v>
      </c>
      <c r="IX8" s="281">
        <v>264.89999999999998</v>
      </c>
      <c r="IY8" s="281">
        <v>294.2</v>
      </c>
      <c r="IZ8" s="134">
        <v>318.3</v>
      </c>
      <c r="JA8" s="281">
        <v>345.3</v>
      </c>
      <c r="JB8" s="281">
        <v>371.9</v>
      </c>
      <c r="JC8" s="281">
        <v>396.7</v>
      </c>
      <c r="JD8" s="281">
        <v>451.2</v>
      </c>
      <c r="JE8" s="281">
        <v>527.9</v>
      </c>
      <c r="JF8" s="281">
        <v>606.6</v>
      </c>
      <c r="JG8" s="1">
        <v>499.3</v>
      </c>
      <c r="JH8" s="1">
        <v>530.29999999999995</v>
      </c>
      <c r="JI8" s="1">
        <v>728</v>
      </c>
      <c r="JJ8" s="1">
        <v>779</v>
      </c>
      <c r="JK8" s="1">
        <v>571.4</v>
      </c>
      <c r="JL8" s="1">
        <v>273.39999999999998</v>
      </c>
      <c r="JM8" s="1">
        <v>332.4</v>
      </c>
      <c r="JN8" s="1">
        <v>321.7</v>
      </c>
      <c r="JO8" s="1">
        <v>316.7</v>
      </c>
      <c r="JP8" s="1">
        <v>312.7</v>
      </c>
      <c r="JQ8" s="1">
        <v>318.10000000000002</v>
      </c>
      <c r="JR8" s="1">
        <v>311.39999999999998</v>
      </c>
      <c r="JS8" s="1">
        <v>361.4</v>
      </c>
      <c r="JT8" s="1">
        <v>419.4</v>
      </c>
      <c r="JU8" s="1">
        <v>457.3</v>
      </c>
      <c r="JV8" s="309">
        <v>425.9</v>
      </c>
      <c r="JW8" s="309">
        <v>445.2</v>
      </c>
      <c r="JX8" s="309">
        <v>609.4</v>
      </c>
      <c r="JY8" s="309">
        <v>693.5</v>
      </c>
      <c r="JZ8" s="309">
        <v>593.79999999999995</v>
      </c>
      <c r="KA8" s="309">
        <v>594</v>
      </c>
      <c r="KB8" s="309">
        <v>616</v>
      </c>
      <c r="KC8" s="309">
        <v>665</v>
      </c>
      <c r="KD8" s="177">
        <v>622</v>
      </c>
      <c r="KE8" s="309">
        <v>632</v>
      </c>
      <c r="KF8" s="309">
        <v>651</v>
      </c>
      <c r="KG8" s="309">
        <v>670</v>
      </c>
      <c r="KH8" s="309">
        <v>671</v>
      </c>
      <c r="KI8" s="309">
        <v>679.8</v>
      </c>
      <c r="KJ8" s="310">
        <v>756.4</v>
      </c>
      <c r="KK8" s="309">
        <v>753.2</v>
      </c>
      <c r="KL8" s="309">
        <v>794</v>
      </c>
      <c r="KM8" s="309">
        <v>857</v>
      </c>
      <c r="KN8" s="309">
        <v>893</v>
      </c>
      <c r="KO8" s="309">
        <v>720</v>
      </c>
      <c r="KP8" s="309">
        <v>433.6</v>
      </c>
      <c r="KQ8" s="309">
        <v>245.8</v>
      </c>
      <c r="KR8" s="309">
        <v>234.2</v>
      </c>
      <c r="KS8" s="177">
        <v>253.5</v>
      </c>
      <c r="KT8" s="309">
        <v>262.8</v>
      </c>
      <c r="KU8" s="309">
        <v>291.7</v>
      </c>
      <c r="KV8" s="309">
        <v>302.60000000000002</v>
      </c>
      <c r="KW8" s="309">
        <v>366.1</v>
      </c>
      <c r="KX8" s="309">
        <v>478.7</v>
      </c>
      <c r="KY8" s="310">
        <v>546.6</v>
      </c>
    </row>
    <row r="9" spans="1:311" x14ac:dyDescent="0.3">
      <c r="A9" s="3" t="s">
        <v>6</v>
      </c>
      <c r="B9" s="58">
        <v>0</v>
      </c>
      <c r="C9" s="49">
        <v>0</v>
      </c>
      <c r="D9" s="49">
        <v>2</v>
      </c>
      <c r="E9" s="49">
        <v>0</v>
      </c>
      <c r="F9" s="49">
        <v>1</v>
      </c>
      <c r="G9" s="49">
        <v>0</v>
      </c>
      <c r="H9" s="49">
        <v>3</v>
      </c>
      <c r="I9" s="49">
        <v>2</v>
      </c>
      <c r="J9" s="49">
        <v>48</v>
      </c>
      <c r="K9" s="49">
        <v>195</v>
      </c>
      <c r="L9" s="49">
        <v>1</v>
      </c>
      <c r="M9" s="49">
        <v>3</v>
      </c>
      <c r="N9" s="49">
        <v>10</v>
      </c>
      <c r="O9" s="49">
        <v>5</v>
      </c>
      <c r="P9" s="49">
        <v>1</v>
      </c>
      <c r="Q9" s="59">
        <v>49</v>
      </c>
      <c r="R9" s="59">
        <v>20</v>
      </c>
      <c r="S9" s="59">
        <v>0</v>
      </c>
      <c r="T9" s="59">
        <v>3</v>
      </c>
      <c r="U9" s="59">
        <v>42</v>
      </c>
      <c r="V9" s="59">
        <v>87</v>
      </c>
      <c r="W9" s="59">
        <v>42</v>
      </c>
      <c r="X9" s="59" t="s">
        <v>16</v>
      </c>
      <c r="Y9" s="59">
        <v>19</v>
      </c>
      <c r="Z9" s="59">
        <v>17</v>
      </c>
      <c r="AA9" s="59">
        <v>275</v>
      </c>
      <c r="AB9" s="59">
        <v>25</v>
      </c>
      <c r="AC9" s="59">
        <v>0</v>
      </c>
      <c r="AD9" s="59">
        <v>11</v>
      </c>
      <c r="AE9" s="59">
        <v>33</v>
      </c>
      <c r="AF9" s="59">
        <v>0</v>
      </c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31">
        <v>15</v>
      </c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98"/>
      <c r="EQ9" s="98"/>
      <c r="ER9" s="98"/>
      <c r="ES9" s="98"/>
      <c r="ET9" s="98"/>
      <c r="EU9" s="98"/>
      <c r="EV9" s="98"/>
      <c r="EW9" s="98"/>
      <c r="EX9" s="98"/>
      <c r="EY9" s="98"/>
      <c r="EZ9" s="98"/>
      <c r="FA9" s="98"/>
      <c r="FB9" s="98"/>
      <c r="FC9" s="98"/>
      <c r="FD9" s="98"/>
      <c r="FE9" s="98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</row>
    <row r="10" spans="1:311" ht="14.5" x14ac:dyDescent="0.3">
      <c r="A10" s="3" t="s">
        <v>19</v>
      </c>
      <c r="B10" s="5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15"/>
      <c r="AH10" s="15"/>
      <c r="AI10" s="15"/>
      <c r="AJ10" s="15"/>
      <c r="AK10" s="16">
        <v>1.0103381273561087</v>
      </c>
      <c r="AL10" s="16">
        <v>1</v>
      </c>
      <c r="AM10" s="16">
        <v>11.135386021429488</v>
      </c>
      <c r="AN10" s="16">
        <v>2.041088500698939</v>
      </c>
      <c r="AO10" s="16">
        <v>1.0103381273561087</v>
      </c>
      <c r="AP10" s="16">
        <v>6.3858746405105098</v>
      </c>
      <c r="AQ10" s="16">
        <v>2.041088500698939</v>
      </c>
      <c r="AR10" s="16">
        <v>2.041088500698939</v>
      </c>
      <c r="AS10" s="16">
        <v>1.0103381273561087</v>
      </c>
      <c r="AT10" s="16">
        <v>1</v>
      </c>
      <c r="AU10" s="16">
        <v>2.041088500698939</v>
      </c>
      <c r="AV10" s="32">
        <v>1.0103381273561087</v>
      </c>
      <c r="AW10" s="4"/>
      <c r="AX10" s="4"/>
      <c r="AY10" s="4"/>
      <c r="AZ10" s="40">
        <v>2.0402720652986597</v>
      </c>
      <c r="BA10" s="40">
        <v>9.9019567364888275</v>
      </c>
      <c r="BB10" s="41"/>
      <c r="BC10" s="40">
        <v>2.0402720652986597</v>
      </c>
      <c r="BD10" s="40">
        <v>3.0918557126381767</v>
      </c>
      <c r="BE10" s="40">
        <v>10.5</v>
      </c>
      <c r="BF10" s="40">
        <v>1</v>
      </c>
      <c r="BG10" s="40">
        <v>1</v>
      </c>
      <c r="BH10" s="40">
        <v>4.0999999999999996</v>
      </c>
      <c r="BI10" s="40">
        <v>1</v>
      </c>
      <c r="BJ10" s="40">
        <v>1</v>
      </c>
      <c r="BK10" s="4"/>
      <c r="BL10" s="4"/>
      <c r="BM10" s="15"/>
      <c r="BN10" s="15"/>
      <c r="BO10" s="15"/>
      <c r="BP10" s="42">
        <v>1</v>
      </c>
      <c r="BQ10" s="42">
        <v>2</v>
      </c>
      <c r="BR10" s="42">
        <v>2</v>
      </c>
      <c r="BS10" s="42">
        <v>6.3</v>
      </c>
      <c r="BT10" s="42">
        <v>6.2</v>
      </c>
      <c r="BU10" s="42">
        <v>13.5</v>
      </c>
      <c r="BV10" s="42">
        <v>1</v>
      </c>
      <c r="BW10" s="42">
        <v>1</v>
      </c>
      <c r="BX10" s="42">
        <v>1</v>
      </c>
      <c r="BY10" s="42">
        <v>1</v>
      </c>
      <c r="BZ10" s="15"/>
      <c r="CA10" s="15"/>
      <c r="CB10" s="15"/>
      <c r="CC10" s="4"/>
      <c r="CD10" s="4"/>
      <c r="CE10" s="4"/>
      <c r="CF10" s="4"/>
      <c r="CG10" s="40">
        <v>4.0999999999999996</v>
      </c>
      <c r="CH10" s="40">
        <v>4.0999999999999996</v>
      </c>
      <c r="CI10" s="40">
        <v>8.6</v>
      </c>
      <c r="CJ10" s="40">
        <v>30.9</v>
      </c>
      <c r="CK10" s="40">
        <v>1</v>
      </c>
      <c r="CL10" s="40">
        <v>14.6</v>
      </c>
      <c r="CM10" s="40">
        <v>1</v>
      </c>
      <c r="CN10" s="40">
        <v>7.4</v>
      </c>
      <c r="CO10" s="40">
        <v>1</v>
      </c>
      <c r="CP10" s="40">
        <v>17.5</v>
      </c>
      <c r="CQ10" s="4"/>
      <c r="CR10" s="4"/>
      <c r="CS10" s="4"/>
      <c r="CT10" s="15"/>
      <c r="CU10" s="15"/>
      <c r="CV10" s="15"/>
      <c r="CW10" s="15"/>
      <c r="CX10" s="74">
        <v>1</v>
      </c>
      <c r="CY10" s="74">
        <v>1</v>
      </c>
      <c r="CZ10" s="74">
        <v>2</v>
      </c>
      <c r="DA10" s="74">
        <v>8.6</v>
      </c>
      <c r="DB10" s="74">
        <v>4.0999999999999996</v>
      </c>
      <c r="DC10" s="74">
        <v>1</v>
      </c>
      <c r="DD10" s="74">
        <v>1</v>
      </c>
      <c r="DE10" s="74">
        <v>1</v>
      </c>
      <c r="DF10" s="74">
        <v>6.3</v>
      </c>
      <c r="DG10" s="74">
        <v>4.0999999999999996</v>
      </c>
      <c r="DH10" s="15"/>
      <c r="DI10" s="15"/>
      <c r="DJ10" s="15"/>
      <c r="DK10" s="81"/>
      <c r="DL10" s="81"/>
      <c r="DM10" s="81"/>
      <c r="DN10" s="81"/>
      <c r="DO10" s="79">
        <v>17.3</v>
      </c>
      <c r="DP10" s="79">
        <v>11</v>
      </c>
      <c r="DQ10" s="79">
        <v>8.5</v>
      </c>
      <c r="DR10" s="79">
        <v>7.4</v>
      </c>
      <c r="DS10" s="79">
        <v>3</v>
      </c>
      <c r="DT10" s="79">
        <v>4</v>
      </c>
      <c r="DU10" s="79">
        <v>4</v>
      </c>
      <c r="DV10" s="79">
        <v>1</v>
      </c>
      <c r="DW10" s="79">
        <v>1</v>
      </c>
      <c r="DX10" s="81"/>
      <c r="DY10" s="81"/>
      <c r="DZ10" s="81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98"/>
      <c r="EQ10" s="98"/>
      <c r="ER10" s="98"/>
      <c r="ES10" s="98"/>
      <c r="ET10" s="98"/>
      <c r="EU10" s="98"/>
      <c r="EV10" s="98"/>
      <c r="EW10" s="98"/>
      <c r="EX10" s="98"/>
      <c r="EY10" s="98"/>
      <c r="EZ10" s="98"/>
      <c r="FA10" s="98"/>
      <c r="FB10" s="98"/>
      <c r="FC10" s="98"/>
      <c r="FD10" s="98"/>
      <c r="FE10" s="98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GW10" s="1">
        <v>1</v>
      </c>
      <c r="GX10" s="1">
        <v>1</v>
      </c>
      <c r="GY10" s="223">
        <v>1</v>
      </c>
      <c r="GZ10" s="223">
        <v>1</v>
      </c>
      <c r="HA10" s="223">
        <v>41</v>
      </c>
      <c r="HB10" s="223">
        <v>1</v>
      </c>
      <c r="HC10" s="223">
        <v>1</v>
      </c>
      <c r="HD10" s="223">
        <v>3</v>
      </c>
      <c r="HE10" s="223"/>
      <c r="HF10" s="223">
        <v>16</v>
      </c>
      <c r="HG10" s="223"/>
      <c r="HH10" s="223">
        <v>5</v>
      </c>
      <c r="HI10" s="223"/>
      <c r="HJ10" s="223">
        <v>1</v>
      </c>
      <c r="HK10" s="223">
        <v>5</v>
      </c>
      <c r="HL10" s="223">
        <v>1</v>
      </c>
      <c r="HM10" s="223">
        <v>1</v>
      </c>
      <c r="HN10" s="242">
        <v>6</v>
      </c>
      <c r="HO10" s="242">
        <v>1</v>
      </c>
      <c r="HP10" s="242">
        <v>1</v>
      </c>
      <c r="HQ10" s="242">
        <v>3</v>
      </c>
      <c r="HR10" s="242">
        <v>3</v>
      </c>
      <c r="HS10" s="242">
        <v>7</v>
      </c>
      <c r="HT10" s="242">
        <v>33</v>
      </c>
      <c r="HU10" s="242"/>
      <c r="HV10" s="242"/>
      <c r="HW10" s="242">
        <v>1</v>
      </c>
      <c r="HX10" s="242"/>
      <c r="HY10" s="242">
        <v>1</v>
      </c>
      <c r="HZ10" s="242">
        <v>1</v>
      </c>
      <c r="IA10" s="242">
        <v>35</v>
      </c>
      <c r="IB10" s="242">
        <v>6</v>
      </c>
      <c r="IC10" s="264">
        <v>7</v>
      </c>
      <c r="ID10" s="264">
        <v>1</v>
      </c>
      <c r="IE10" s="264">
        <v>1</v>
      </c>
      <c r="IF10" s="264">
        <v>10</v>
      </c>
      <c r="IG10" s="264">
        <v>35</v>
      </c>
      <c r="IH10" s="264">
        <v>2</v>
      </c>
      <c r="II10" s="264">
        <v>5</v>
      </c>
      <c r="IJ10" s="265"/>
      <c r="IK10" s="264">
        <v>1</v>
      </c>
      <c r="IL10" s="265"/>
      <c r="IM10" s="264">
        <v>1</v>
      </c>
      <c r="IN10" s="265"/>
      <c r="IO10" s="264">
        <v>1</v>
      </c>
      <c r="IP10" s="264">
        <v>35</v>
      </c>
      <c r="IQ10" s="264">
        <v>1</v>
      </c>
    </row>
    <row r="11" spans="1:311" ht="14.5" x14ac:dyDescent="0.35">
      <c r="A11" s="3" t="s">
        <v>9</v>
      </c>
      <c r="B11" s="56">
        <v>11.1</v>
      </c>
      <c r="C11" s="52">
        <v>11.1</v>
      </c>
      <c r="D11" s="52">
        <v>11.9</v>
      </c>
      <c r="E11" s="52">
        <v>8.6999999999999993</v>
      </c>
      <c r="F11" s="52">
        <v>12.1</v>
      </c>
      <c r="G11" s="52">
        <v>8.5</v>
      </c>
      <c r="H11" s="52">
        <v>9.8000000000000007</v>
      </c>
      <c r="I11" s="52">
        <v>8.6</v>
      </c>
      <c r="J11" s="52">
        <v>7.4</v>
      </c>
      <c r="K11" s="52">
        <v>6.7</v>
      </c>
      <c r="L11" s="49"/>
      <c r="M11" s="52">
        <v>8.6</v>
      </c>
      <c r="N11" s="52">
        <v>8.9</v>
      </c>
      <c r="O11" s="52">
        <v>9</v>
      </c>
      <c r="P11" s="52">
        <v>10.199999999999999</v>
      </c>
      <c r="Q11" s="53">
        <v>10.86</v>
      </c>
      <c r="R11" s="53">
        <v>7.7</v>
      </c>
      <c r="S11" s="53">
        <v>9.52</v>
      </c>
      <c r="T11" s="54">
        <v>8.27</v>
      </c>
      <c r="U11" s="54" t="s">
        <v>16</v>
      </c>
      <c r="V11" s="54">
        <v>9.08</v>
      </c>
      <c r="W11" s="54">
        <v>5.41</v>
      </c>
      <c r="X11" s="54">
        <v>6.2</v>
      </c>
      <c r="Y11" s="54" t="s">
        <v>16</v>
      </c>
      <c r="Z11" s="54">
        <v>7.55</v>
      </c>
      <c r="AA11" s="53">
        <v>7.73</v>
      </c>
      <c r="AB11" s="53">
        <v>8.76</v>
      </c>
      <c r="AC11" s="53">
        <v>9.24</v>
      </c>
      <c r="AD11" s="53">
        <v>10.71</v>
      </c>
      <c r="AE11" s="53">
        <v>10.85</v>
      </c>
      <c r="AF11" s="53">
        <v>11.04</v>
      </c>
      <c r="AG11" s="17">
        <v>9.41</v>
      </c>
      <c r="AH11" s="17">
        <v>11.2</v>
      </c>
      <c r="AI11" s="17">
        <v>8.93</v>
      </c>
      <c r="AJ11" s="17">
        <v>7.53</v>
      </c>
      <c r="AK11" s="17">
        <v>9.11</v>
      </c>
      <c r="AL11" s="17">
        <v>11.15</v>
      </c>
      <c r="AM11" s="17">
        <v>7.97</v>
      </c>
      <c r="AN11" s="17">
        <v>7.55</v>
      </c>
      <c r="AO11" s="17">
        <v>5.56</v>
      </c>
      <c r="AP11" s="17">
        <v>8.77</v>
      </c>
      <c r="AQ11" s="17">
        <v>7.76</v>
      </c>
      <c r="AR11" s="17">
        <v>7.86</v>
      </c>
      <c r="AS11" s="17">
        <v>7.5</v>
      </c>
      <c r="AT11" s="17">
        <v>8.25</v>
      </c>
      <c r="AU11" s="17">
        <v>8.8800000000000008</v>
      </c>
      <c r="AV11" s="33">
        <v>11.39</v>
      </c>
      <c r="AW11" s="37">
        <v>12.38</v>
      </c>
      <c r="AX11" s="37">
        <v>10.23</v>
      </c>
      <c r="AY11" s="37">
        <v>11.6</v>
      </c>
      <c r="AZ11" s="37">
        <v>10.91</v>
      </c>
      <c r="BA11" s="37">
        <v>9.0399999999999991</v>
      </c>
      <c r="BB11" s="37">
        <v>9.14</v>
      </c>
      <c r="BC11" s="37">
        <v>7.57</v>
      </c>
      <c r="BD11" s="37">
        <v>7.28</v>
      </c>
      <c r="BE11" s="37">
        <v>6.29</v>
      </c>
      <c r="BF11" s="37">
        <v>8.49</v>
      </c>
      <c r="BG11" s="37">
        <v>8.9</v>
      </c>
      <c r="BH11" s="37">
        <v>7.49</v>
      </c>
      <c r="BI11" s="37">
        <v>9.31</v>
      </c>
      <c r="BJ11" s="37">
        <v>8.73</v>
      </c>
      <c r="BK11" s="37">
        <v>9.35</v>
      </c>
      <c r="BL11" s="37">
        <v>10.98</v>
      </c>
      <c r="BM11" s="60">
        <v>10.88</v>
      </c>
      <c r="BN11" s="60">
        <v>10.95</v>
      </c>
      <c r="BO11" s="60">
        <v>9.34</v>
      </c>
      <c r="BP11" s="60">
        <v>8.93</v>
      </c>
      <c r="BQ11" s="60">
        <v>9.15</v>
      </c>
      <c r="BR11" s="60">
        <v>8.7100000000000009</v>
      </c>
      <c r="BS11" s="60">
        <v>8.4</v>
      </c>
      <c r="BT11" s="60">
        <v>7.71</v>
      </c>
      <c r="BU11" s="60">
        <v>7.59</v>
      </c>
      <c r="BV11" s="60">
        <v>7.58</v>
      </c>
      <c r="BW11" s="60"/>
      <c r="BX11" s="60"/>
      <c r="BY11" s="60">
        <v>9.2799999999999994</v>
      </c>
      <c r="BZ11" s="60">
        <v>9.57</v>
      </c>
      <c r="CA11" s="60">
        <v>10.34</v>
      </c>
      <c r="CB11" s="60">
        <v>12.02</v>
      </c>
      <c r="CC11" s="37">
        <v>9.6</v>
      </c>
      <c r="CD11" s="37">
        <v>12</v>
      </c>
      <c r="CE11" s="37">
        <v>10.71</v>
      </c>
      <c r="CF11" s="37">
        <v>10.95</v>
      </c>
      <c r="CG11" s="37">
        <v>10.36</v>
      </c>
      <c r="CH11" s="37">
        <v>10.199999999999999</v>
      </c>
      <c r="CI11" s="37">
        <v>9.59</v>
      </c>
      <c r="CJ11" s="37">
        <v>8.52</v>
      </c>
      <c r="CK11" s="37">
        <v>5.93</v>
      </c>
      <c r="CL11" s="37">
        <v>7.22</v>
      </c>
      <c r="CM11" s="37">
        <v>7.26</v>
      </c>
      <c r="CN11" s="37">
        <v>7.52</v>
      </c>
      <c r="CO11" s="37">
        <v>8.84</v>
      </c>
      <c r="CP11" s="37">
        <v>7.5</v>
      </c>
      <c r="CQ11" s="37">
        <v>8.48</v>
      </c>
      <c r="CR11" s="37">
        <v>9.5500000000000007</v>
      </c>
      <c r="CS11" s="37">
        <v>10.25</v>
      </c>
      <c r="CT11" s="60">
        <v>11.05</v>
      </c>
      <c r="CU11" s="60">
        <v>11.16</v>
      </c>
      <c r="CV11" s="60">
        <v>12.11</v>
      </c>
      <c r="CW11" s="60">
        <v>10.17</v>
      </c>
      <c r="CX11" s="60">
        <v>9.82</v>
      </c>
      <c r="CY11" s="60">
        <v>7.18</v>
      </c>
      <c r="CZ11" s="60">
        <v>8.02</v>
      </c>
      <c r="DA11" s="60">
        <v>9.32</v>
      </c>
      <c r="DB11" s="60">
        <v>9.94</v>
      </c>
      <c r="DC11" s="60">
        <v>7.27</v>
      </c>
      <c r="DD11" s="60">
        <v>8.44</v>
      </c>
      <c r="DE11" s="15"/>
      <c r="DF11" s="60">
        <v>9.66</v>
      </c>
      <c r="DG11" s="60">
        <v>7.3</v>
      </c>
      <c r="DH11" s="60">
        <v>6.11</v>
      </c>
      <c r="DI11" s="60">
        <v>7.65</v>
      </c>
      <c r="DJ11" s="60">
        <v>10.39</v>
      </c>
      <c r="DK11" s="77">
        <v>11.17</v>
      </c>
      <c r="DL11" s="77">
        <v>10.01</v>
      </c>
      <c r="DM11" s="77">
        <v>10.8</v>
      </c>
      <c r="DN11" s="77">
        <v>10.26</v>
      </c>
      <c r="DO11" s="77">
        <v>11.08</v>
      </c>
      <c r="DP11" s="77">
        <v>10.039999999999999</v>
      </c>
      <c r="DQ11" s="77">
        <v>6.95</v>
      </c>
      <c r="DR11" s="77">
        <v>8.6</v>
      </c>
      <c r="DS11" s="77">
        <v>8.1199999999999992</v>
      </c>
      <c r="DT11" s="77">
        <v>7.6</v>
      </c>
      <c r="DU11" s="77">
        <v>6.8</v>
      </c>
      <c r="DV11" s="77">
        <v>6.8</v>
      </c>
      <c r="DW11" s="77">
        <v>7.17</v>
      </c>
      <c r="DX11" s="77">
        <v>8.76</v>
      </c>
      <c r="DY11" s="77">
        <v>10.25</v>
      </c>
      <c r="DZ11" s="84">
        <v>11.08</v>
      </c>
      <c r="EA11" s="90">
        <v>12.35</v>
      </c>
      <c r="EB11" s="90">
        <v>12.57</v>
      </c>
      <c r="EC11" s="90">
        <v>11.17</v>
      </c>
      <c r="ED11" s="90">
        <v>9.5</v>
      </c>
      <c r="EE11" s="90">
        <v>8.86</v>
      </c>
      <c r="EF11" s="90">
        <v>8.1</v>
      </c>
      <c r="EG11" s="90">
        <v>8</v>
      </c>
      <c r="EH11" s="90">
        <v>7.41</v>
      </c>
      <c r="EI11" s="90">
        <v>7.48</v>
      </c>
      <c r="EJ11" s="90">
        <v>8.07</v>
      </c>
      <c r="EK11" s="90">
        <v>8.6300000000000008</v>
      </c>
      <c r="EL11" s="90">
        <v>8.61</v>
      </c>
      <c r="EM11" s="90">
        <v>10.14</v>
      </c>
      <c r="EN11" s="90">
        <v>10.16</v>
      </c>
      <c r="EO11" s="90">
        <v>12.15</v>
      </c>
      <c r="EP11" s="98">
        <v>12.06</v>
      </c>
      <c r="EQ11" s="98">
        <v>11.23</v>
      </c>
      <c r="ER11" s="98">
        <v>10.3</v>
      </c>
      <c r="ES11" s="98">
        <v>10.11</v>
      </c>
      <c r="ET11" s="98">
        <v>11.34</v>
      </c>
      <c r="EU11" s="98">
        <v>8.34</v>
      </c>
      <c r="EV11" s="98">
        <v>8.07</v>
      </c>
      <c r="EW11" s="98">
        <v>7.54</v>
      </c>
      <c r="EX11" s="98">
        <v>7.77</v>
      </c>
      <c r="EY11" s="98">
        <v>7.86</v>
      </c>
      <c r="EZ11" s="98">
        <v>8.34</v>
      </c>
      <c r="FA11" s="98">
        <v>8.77</v>
      </c>
      <c r="FB11" s="98">
        <v>8.5</v>
      </c>
      <c r="FC11" s="98">
        <v>8.6</v>
      </c>
      <c r="FD11" s="98">
        <v>9.31</v>
      </c>
      <c r="FE11" s="98">
        <v>11.39</v>
      </c>
      <c r="FF11" s="90">
        <v>11.2</v>
      </c>
      <c r="FG11" s="90">
        <v>12.38</v>
      </c>
      <c r="FH11" s="108">
        <v>11.17</v>
      </c>
      <c r="FI11" s="90">
        <v>10.36</v>
      </c>
      <c r="FJ11" s="108">
        <v>8.59</v>
      </c>
      <c r="FK11" s="108">
        <v>7.27</v>
      </c>
      <c r="FL11" s="90">
        <v>7.71</v>
      </c>
      <c r="FM11" s="90">
        <v>7.31</v>
      </c>
      <c r="FN11" s="90">
        <v>6.52</v>
      </c>
      <c r="FO11" s="90">
        <v>6.24</v>
      </c>
      <c r="FP11" s="90">
        <v>6.17</v>
      </c>
      <c r="FQ11" s="90">
        <v>7.21</v>
      </c>
      <c r="FR11" s="90">
        <v>9.1199999999999992</v>
      </c>
      <c r="FS11" s="90">
        <v>9.09</v>
      </c>
      <c r="FT11" s="90">
        <v>11.6</v>
      </c>
      <c r="FU11" s="140">
        <v>11.1</v>
      </c>
      <c r="FV11" s="140">
        <v>9.8699999999999992</v>
      </c>
      <c r="FW11" s="140">
        <v>9.1199999999999992</v>
      </c>
      <c r="FX11" s="140">
        <v>11.44</v>
      </c>
      <c r="FY11" s="140">
        <v>7.87</v>
      </c>
      <c r="FZ11" s="140">
        <v>5.9</v>
      </c>
      <c r="GA11" s="140">
        <v>6.2</v>
      </c>
      <c r="GB11" s="140">
        <v>5.92</v>
      </c>
      <c r="GC11" s="166">
        <v>5.8</v>
      </c>
      <c r="GD11" s="140">
        <v>5.0999999999999996</v>
      </c>
      <c r="GE11" s="140">
        <v>7.55</v>
      </c>
      <c r="GF11" s="140">
        <v>6.1</v>
      </c>
      <c r="GG11" s="140">
        <v>8.4700000000000006</v>
      </c>
      <c r="GH11" s="140">
        <v>11.41</v>
      </c>
      <c r="GI11" s="140">
        <v>11.29</v>
      </c>
      <c r="GJ11" s="186">
        <v>12.01</v>
      </c>
      <c r="GK11" s="186">
        <v>12.06</v>
      </c>
      <c r="GL11" s="186">
        <v>10.98</v>
      </c>
      <c r="GM11" s="186">
        <v>7.27</v>
      </c>
      <c r="GN11" s="186">
        <v>6.74</v>
      </c>
      <c r="GO11" s="186">
        <v>5.88</v>
      </c>
      <c r="GP11" s="186">
        <v>5.21</v>
      </c>
      <c r="GQ11" s="186">
        <v>6.65</v>
      </c>
      <c r="GR11" s="187">
        <v>8.02</v>
      </c>
      <c r="GS11" s="186">
        <v>4.92</v>
      </c>
      <c r="GT11" s="186">
        <v>6.38</v>
      </c>
      <c r="GU11" s="186">
        <v>7.54</v>
      </c>
      <c r="GV11" s="186">
        <v>9.36</v>
      </c>
      <c r="GW11" s="186">
        <v>9.0500000000000007</v>
      </c>
      <c r="GX11" s="186">
        <v>11</v>
      </c>
      <c r="GY11" s="210">
        <v>9.3800000000000008</v>
      </c>
      <c r="GZ11" s="210">
        <v>12.12</v>
      </c>
      <c r="HA11" s="210">
        <v>12.25</v>
      </c>
      <c r="HB11" s="210">
        <v>12.48</v>
      </c>
      <c r="HC11" s="210">
        <v>9.2100000000000009</v>
      </c>
      <c r="HD11" s="210">
        <v>10.61</v>
      </c>
      <c r="HE11" s="210">
        <v>6.85</v>
      </c>
      <c r="HF11" s="210">
        <v>6.09</v>
      </c>
      <c r="HG11" s="211">
        <v>9.36</v>
      </c>
      <c r="HH11" s="210">
        <v>6.85</v>
      </c>
      <c r="HI11" s="210">
        <v>6.92</v>
      </c>
      <c r="HJ11" s="210">
        <v>10.41</v>
      </c>
      <c r="HK11" s="210">
        <v>11.59</v>
      </c>
      <c r="HL11" s="210">
        <v>12.56</v>
      </c>
      <c r="HM11" s="210">
        <v>12.68</v>
      </c>
      <c r="HN11" s="243">
        <v>12.39</v>
      </c>
      <c r="HO11" s="243">
        <v>11.73</v>
      </c>
      <c r="HP11" s="243">
        <v>10.16</v>
      </c>
      <c r="HQ11" s="243">
        <v>11.44</v>
      </c>
      <c r="HR11" s="243">
        <v>9.8800000000000008</v>
      </c>
      <c r="HS11" s="243">
        <v>9.51</v>
      </c>
      <c r="HT11" s="243">
        <v>7.96</v>
      </c>
      <c r="HU11" s="243">
        <v>8.0299999999999994</v>
      </c>
      <c r="HV11" s="211">
        <v>10.95</v>
      </c>
      <c r="HW11" s="243">
        <v>7.31</v>
      </c>
      <c r="HX11" s="243">
        <v>7.11</v>
      </c>
      <c r="HY11" s="243">
        <v>9.02</v>
      </c>
      <c r="HZ11" s="243">
        <v>8.9499999999999993</v>
      </c>
      <c r="IA11" s="243">
        <v>13.22</v>
      </c>
      <c r="IB11" s="243">
        <v>12.43</v>
      </c>
      <c r="IC11" s="244">
        <v>12.78</v>
      </c>
      <c r="ID11" s="244">
        <v>15.49</v>
      </c>
      <c r="IE11" s="244">
        <v>11.83</v>
      </c>
      <c r="IF11" s="244">
        <v>10.4</v>
      </c>
      <c r="IG11" s="244">
        <v>12.29</v>
      </c>
      <c r="IH11" s="244">
        <v>11.96</v>
      </c>
      <c r="II11" s="244">
        <v>10.95</v>
      </c>
      <c r="IJ11" s="244">
        <v>7.61</v>
      </c>
      <c r="IK11" s="211">
        <v>8.5299999999999994</v>
      </c>
      <c r="IL11" s="244">
        <v>6.14</v>
      </c>
      <c r="IM11" s="244">
        <v>5.89</v>
      </c>
      <c r="IN11" s="244">
        <v>8.2100000000000009</v>
      </c>
      <c r="IO11" s="244">
        <v>10.67</v>
      </c>
      <c r="IP11" s="244">
        <v>3.28</v>
      </c>
      <c r="IQ11" s="244">
        <v>14.14</v>
      </c>
      <c r="IR11" s="244">
        <v>12.78</v>
      </c>
      <c r="IS11" s="244">
        <v>10.41</v>
      </c>
      <c r="IT11" s="244">
        <v>9.2200000000000006</v>
      </c>
      <c r="IU11" s="244">
        <v>10.95</v>
      </c>
      <c r="IV11" s="244">
        <v>8.68</v>
      </c>
      <c r="IW11" s="244">
        <v>7.19</v>
      </c>
      <c r="IX11" s="244">
        <v>7.32</v>
      </c>
      <c r="IY11" s="244">
        <v>7.35</v>
      </c>
      <c r="IZ11" s="211">
        <v>6.11</v>
      </c>
      <c r="JA11" s="244">
        <v>5.0199999999999996</v>
      </c>
      <c r="JB11" s="244">
        <v>7.16</v>
      </c>
      <c r="JC11" s="244">
        <v>6.81</v>
      </c>
      <c r="JD11" s="244">
        <v>8.5</v>
      </c>
      <c r="JE11" s="244">
        <v>10.85</v>
      </c>
      <c r="JF11" s="244">
        <v>13.16</v>
      </c>
      <c r="JG11" s="244">
        <v>12.23</v>
      </c>
      <c r="JH11" s="244">
        <v>9.76</v>
      </c>
      <c r="JI11" s="244">
        <v>9.0500000000000007</v>
      </c>
      <c r="JJ11" s="244">
        <v>9.9</v>
      </c>
      <c r="JK11" s="244">
        <v>12.43</v>
      </c>
      <c r="JL11" s="244">
        <v>7.41</v>
      </c>
      <c r="JM11" s="244">
        <v>5.92</v>
      </c>
      <c r="JN11" s="244">
        <v>6.18</v>
      </c>
      <c r="JO11" s="211">
        <v>6.18</v>
      </c>
      <c r="JP11" s="244">
        <v>9.5500000000000007</v>
      </c>
      <c r="JQ11" s="244">
        <v>7.41</v>
      </c>
      <c r="JR11" s="244">
        <v>7.03</v>
      </c>
      <c r="JS11" s="244">
        <v>8.01</v>
      </c>
      <c r="JT11" s="244">
        <v>11.09</v>
      </c>
      <c r="JU11" s="291">
        <v>12.11</v>
      </c>
      <c r="JV11" s="244">
        <v>12.06</v>
      </c>
      <c r="JW11" s="244">
        <v>9.75</v>
      </c>
      <c r="JX11" s="244">
        <v>10.75</v>
      </c>
      <c r="JY11" s="244">
        <v>9.7200000000000006</v>
      </c>
      <c r="JZ11" s="244">
        <v>8.9</v>
      </c>
      <c r="KA11" s="244">
        <v>6.3</v>
      </c>
      <c r="KB11" s="244">
        <v>6.05</v>
      </c>
      <c r="KC11" s="244">
        <v>7.54</v>
      </c>
      <c r="KD11" s="211">
        <v>5.81</v>
      </c>
      <c r="KE11" s="244">
        <v>6.85</v>
      </c>
      <c r="KF11" s="244">
        <v>8.0399999999999991</v>
      </c>
      <c r="KG11" s="244">
        <v>9.32</v>
      </c>
      <c r="KH11" s="244">
        <v>10.19</v>
      </c>
      <c r="KI11" s="244">
        <v>8.81</v>
      </c>
      <c r="KJ11" s="291">
        <v>12.3</v>
      </c>
      <c r="KK11" s="244">
        <v>11.38</v>
      </c>
      <c r="KL11" s="244">
        <v>12.12</v>
      </c>
      <c r="KM11" s="244">
        <v>11.03</v>
      </c>
      <c r="KN11" s="244">
        <v>10.220000000000001</v>
      </c>
      <c r="KO11" s="244">
        <v>8.52</v>
      </c>
      <c r="KP11" s="244">
        <v>9.8800000000000008</v>
      </c>
      <c r="KQ11" s="244">
        <v>6.27</v>
      </c>
      <c r="KR11" s="244">
        <v>7.67</v>
      </c>
      <c r="KS11" s="211">
        <v>6.31</v>
      </c>
      <c r="KT11" s="244">
        <v>7.59</v>
      </c>
      <c r="KU11" s="244">
        <v>8.6300000000000008</v>
      </c>
      <c r="KV11" s="244">
        <v>8.5299999999999994</v>
      </c>
      <c r="KW11" s="244">
        <v>10.07</v>
      </c>
      <c r="KX11" s="244">
        <v>11.38</v>
      </c>
      <c r="KY11" s="291">
        <v>11.42</v>
      </c>
    </row>
    <row r="12" spans="1:311" ht="14.5" x14ac:dyDescent="0.35">
      <c r="A12" s="4" t="s">
        <v>10</v>
      </c>
      <c r="B12" s="61">
        <v>8.6199999999999992</v>
      </c>
      <c r="C12" s="62">
        <v>8.65</v>
      </c>
      <c r="D12" s="62">
        <v>8.09</v>
      </c>
      <c r="E12" s="62">
        <v>7.73</v>
      </c>
      <c r="F12" s="62">
        <v>8.06</v>
      </c>
      <c r="G12" s="62">
        <v>8.3699999999999992</v>
      </c>
      <c r="H12" s="62">
        <v>7.93</v>
      </c>
      <c r="I12" s="62">
        <v>7.95</v>
      </c>
      <c r="J12" s="62">
        <v>7.71</v>
      </c>
      <c r="K12" s="62">
        <v>8.86</v>
      </c>
      <c r="L12" s="62">
        <v>9.16</v>
      </c>
      <c r="M12" s="62">
        <v>9.2899999999999991</v>
      </c>
      <c r="N12" s="62">
        <v>8.91</v>
      </c>
      <c r="O12" s="62">
        <v>8.93</v>
      </c>
      <c r="P12" s="62">
        <v>9.1999999999999993</v>
      </c>
      <c r="Q12" s="63">
        <v>7.35</v>
      </c>
      <c r="R12" s="63">
        <v>7.8</v>
      </c>
      <c r="S12" s="64">
        <v>8.94</v>
      </c>
      <c r="T12" s="64">
        <v>8.4700000000000006</v>
      </c>
      <c r="U12" s="64">
        <v>8.09</v>
      </c>
      <c r="V12" s="64">
        <v>8.2200000000000006</v>
      </c>
      <c r="W12" s="64">
        <v>8.56</v>
      </c>
      <c r="X12" s="64">
        <v>7.93</v>
      </c>
      <c r="Y12" s="64">
        <v>8.4700000000000006</v>
      </c>
      <c r="Z12" s="64">
        <v>9.19</v>
      </c>
      <c r="AA12" s="64">
        <v>8.9499999999999993</v>
      </c>
      <c r="AB12" s="64">
        <v>8.76</v>
      </c>
      <c r="AC12" s="64">
        <v>9.43</v>
      </c>
      <c r="AD12" s="64">
        <v>9.06</v>
      </c>
      <c r="AE12" s="64">
        <v>8.34</v>
      </c>
      <c r="AF12" s="64">
        <v>8.2200000000000006</v>
      </c>
      <c r="AG12" s="18">
        <v>8.61</v>
      </c>
      <c r="AH12" s="18">
        <v>7.98</v>
      </c>
      <c r="AI12" s="18">
        <v>8.14</v>
      </c>
      <c r="AJ12" s="18">
        <v>8.2100000000000009</v>
      </c>
      <c r="AK12" s="18">
        <v>8.27</v>
      </c>
      <c r="AL12" s="18">
        <v>8.24</v>
      </c>
      <c r="AM12" s="18">
        <v>8.14</v>
      </c>
      <c r="AN12" s="18">
        <v>8.16</v>
      </c>
      <c r="AO12" s="18">
        <v>8.25</v>
      </c>
      <c r="AP12" s="18">
        <v>8.68</v>
      </c>
      <c r="AQ12" s="18">
        <v>8.81</v>
      </c>
      <c r="AR12" s="18">
        <v>9.0399999999999991</v>
      </c>
      <c r="AS12" s="18">
        <v>9.02</v>
      </c>
      <c r="AT12" s="18">
        <v>8.77</v>
      </c>
      <c r="AU12" s="18">
        <v>8.6199999999999992</v>
      </c>
      <c r="AV12" s="34">
        <v>8.2200000000000006</v>
      </c>
      <c r="AW12" s="65">
        <v>8.34</v>
      </c>
      <c r="AX12" s="65">
        <v>8.23</v>
      </c>
      <c r="AY12" s="8">
        <v>7.91</v>
      </c>
      <c r="AZ12" s="8">
        <v>8.1300000000000008</v>
      </c>
      <c r="BA12" s="8">
        <v>8.09</v>
      </c>
      <c r="BB12" s="8">
        <v>8.08</v>
      </c>
      <c r="BC12" s="8">
        <v>7.62</v>
      </c>
      <c r="BD12" s="8">
        <v>8.15</v>
      </c>
      <c r="BE12" s="8">
        <v>8.39</v>
      </c>
      <c r="BF12" s="8">
        <v>8.74</v>
      </c>
      <c r="BG12" s="8">
        <v>8.9</v>
      </c>
      <c r="BH12" s="8">
        <v>8.85</v>
      </c>
      <c r="BI12" s="8">
        <v>8.84</v>
      </c>
      <c r="BJ12" s="8">
        <v>8.2899999999999991</v>
      </c>
      <c r="BK12" s="8">
        <v>9.09</v>
      </c>
      <c r="BL12" s="8"/>
      <c r="BM12" s="18">
        <v>8.52</v>
      </c>
      <c r="BN12" s="18">
        <v>8.85</v>
      </c>
      <c r="BO12" s="18">
        <v>8.58</v>
      </c>
      <c r="BP12" s="18">
        <v>7.61</v>
      </c>
      <c r="BQ12" s="18">
        <v>7.69</v>
      </c>
      <c r="BR12" s="18">
        <v>7.81</v>
      </c>
      <c r="BS12" s="18">
        <v>7.89</v>
      </c>
      <c r="BT12" s="18">
        <v>8.7100000000000009</v>
      </c>
      <c r="BU12" s="18">
        <v>8.27</v>
      </c>
      <c r="BV12" s="18">
        <v>8.7100000000000009</v>
      </c>
      <c r="BW12" s="18">
        <v>8.52</v>
      </c>
      <c r="BX12" s="18">
        <v>8.24</v>
      </c>
      <c r="BY12" s="18">
        <v>8.27</v>
      </c>
      <c r="BZ12" s="18">
        <v>8.2899999999999991</v>
      </c>
      <c r="CA12" s="18">
        <v>8.34</v>
      </c>
      <c r="CB12" s="18">
        <v>8.0299999999999994</v>
      </c>
      <c r="CC12" s="43">
        <v>8.1</v>
      </c>
      <c r="CD12" s="43">
        <v>8.0500000000000007</v>
      </c>
      <c r="CE12" s="43">
        <v>7.98</v>
      </c>
      <c r="CF12" s="43">
        <v>8.11</v>
      </c>
      <c r="CG12" s="43">
        <v>7.53</v>
      </c>
      <c r="CH12" s="43">
        <v>7.53</v>
      </c>
      <c r="CI12" s="43">
        <v>8.15</v>
      </c>
      <c r="CJ12" s="43">
        <v>7.93</v>
      </c>
      <c r="CK12" s="43">
        <v>8.4700000000000006</v>
      </c>
      <c r="CL12" s="43">
        <v>7.8</v>
      </c>
      <c r="CM12" s="43">
        <v>8.07</v>
      </c>
      <c r="CN12" s="43">
        <v>9.1199999999999992</v>
      </c>
      <c r="CO12" s="43">
        <v>8.84</v>
      </c>
      <c r="CP12" s="43">
        <v>9.07</v>
      </c>
      <c r="CQ12" s="43">
        <v>8.25</v>
      </c>
      <c r="CR12" s="43">
        <v>8.1199999999999992</v>
      </c>
      <c r="CS12" s="43">
        <v>8.0500000000000007</v>
      </c>
      <c r="CT12" s="18">
        <v>8.1</v>
      </c>
      <c r="CU12" s="18">
        <v>8.5</v>
      </c>
      <c r="CV12" s="18">
        <v>8.43</v>
      </c>
      <c r="CW12" s="18">
        <v>8.15</v>
      </c>
      <c r="CX12" s="18">
        <v>8.2799999999999994</v>
      </c>
      <c r="CY12" s="18">
        <v>7.79</v>
      </c>
      <c r="CZ12" s="18">
        <v>8.3800000000000008</v>
      </c>
      <c r="DA12" s="18">
        <v>8.82</v>
      </c>
      <c r="DB12" s="18">
        <v>8.92</v>
      </c>
      <c r="DC12" s="18">
        <v>8.2100000000000009</v>
      </c>
      <c r="DD12" s="18">
        <v>8.89</v>
      </c>
      <c r="DE12" s="18">
        <v>8.93</v>
      </c>
      <c r="DF12" s="18">
        <v>8.9700000000000006</v>
      </c>
      <c r="DG12" s="18">
        <v>9.08</v>
      </c>
      <c r="DH12" s="75">
        <v>7.72</v>
      </c>
      <c r="DI12" s="75">
        <v>8.1199999999999992</v>
      </c>
      <c r="DJ12" s="75">
        <v>7.82</v>
      </c>
      <c r="DK12" s="7">
        <v>7.37</v>
      </c>
      <c r="DL12" s="7">
        <v>7.9</v>
      </c>
      <c r="DM12" s="7">
        <v>7.39</v>
      </c>
      <c r="DN12" s="7">
        <v>7.41</v>
      </c>
      <c r="DO12" s="7">
        <v>7.41</v>
      </c>
      <c r="DP12" s="7">
        <v>7.03</v>
      </c>
      <c r="DQ12" s="7">
        <v>7.4</v>
      </c>
      <c r="DR12" s="7">
        <v>7.24</v>
      </c>
      <c r="DS12" s="7">
        <v>7.14</v>
      </c>
      <c r="DT12" s="7">
        <v>7.28</v>
      </c>
      <c r="DU12" s="7">
        <v>7.44</v>
      </c>
      <c r="DV12" s="7">
        <v>7.39</v>
      </c>
      <c r="DW12" s="7">
        <v>7.84</v>
      </c>
      <c r="DX12" s="7">
        <v>8.66</v>
      </c>
      <c r="DY12" s="7">
        <v>8.3000000000000007</v>
      </c>
      <c r="DZ12" s="78">
        <v>8.3000000000000007</v>
      </c>
      <c r="EA12" s="93">
        <v>8</v>
      </c>
      <c r="EB12" s="90">
        <v>8.34</v>
      </c>
      <c r="EC12" s="90">
        <v>7.71</v>
      </c>
      <c r="ED12" s="90">
        <v>7.88</v>
      </c>
      <c r="EE12" s="90">
        <v>8.26</v>
      </c>
      <c r="EF12" s="90">
        <v>8.4600000000000009</v>
      </c>
      <c r="EG12" s="90">
        <v>8.4</v>
      </c>
      <c r="EH12" s="90">
        <v>8.66</v>
      </c>
      <c r="EI12" s="90">
        <v>8.8699999999999992</v>
      </c>
      <c r="EJ12" s="90">
        <v>8.56</v>
      </c>
      <c r="EK12" s="90">
        <v>8.2799999999999994</v>
      </c>
      <c r="EL12" s="90">
        <v>8.77</v>
      </c>
      <c r="EM12" s="90">
        <v>8.76</v>
      </c>
      <c r="EN12" s="90">
        <v>8.16</v>
      </c>
      <c r="EO12" s="90">
        <v>7.97</v>
      </c>
      <c r="EP12" s="98">
        <v>8.06</v>
      </c>
      <c r="EQ12" s="98">
        <v>8.39</v>
      </c>
      <c r="ER12" s="98">
        <v>8.4600000000000009</v>
      </c>
      <c r="ES12" s="98">
        <v>8.2200000000000006</v>
      </c>
      <c r="ET12" s="98">
        <v>8.27</v>
      </c>
      <c r="EU12" s="98">
        <v>8.35</v>
      </c>
      <c r="EV12" s="98">
        <v>8.25</v>
      </c>
      <c r="EW12" s="98">
        <v>8.51</v>
      </c>
      <c r="EX12" s="98">
        <v>8.61</v>
      </c>
      <c r="EY12" s="98">
        <v>8.75</v>
      </c>
      <c r="EZ12" s="98">
        <v>8.09</v>
      </c>
      <c r="FA12" s="98">
        <v>8.41</v>
      </c>
      <c r="FB12" s="98">
        <v>9.11</v>
      </c>
      <c r="FC12" s="98">
        <v>8.0500000000000007</v>
      </c>
      <c r="FD12" s="98">
        <v>8.18</v>
      </c>
      <c r="FE12" s="98">
        <v>7.75</v>
      </c>
      <c r="FF12" s="90">
        <v>7.66</v>
      </c>
      <c r="FG12" s="90">
        <v>8.35</v>
      </c>
      <c r="FH12" s="108">
        <v>8.3699999999999992</v>
      </c>
      <c r="FI12" s="90">
        <v>8.09</v>
      </c>
      <c r="FJ12" s="108">
        <v>8.18</v>
      </c>
      <c r="FK12" s="108">
        <v>8.25</v>
      </c>
      <c r="FL12" s="90">
        <v>8.5399999999999991</v>
      </c>
      <c r="FM12" s="90">
        <v>8.4499999999999993</v>
      </c>
      <c r="FN12" s="90">
        <v>8.6300000000000008</v>
      </c>
      <c r="FO12" s="90">
        <v>8.57</v>
      </c>
      <c r="FP12" s="90">
        <v>9.0399999999999991</v>
      </c>
      <c r="FQ12" s="90">
        <v>8.25</v>
      </c>
      <c r="FR12" s="90">
        <v>8.77</v>
      </c>
      <c r="FS12" s="90">
        <v>8.5</v>
      </c>
      <c r="FT12" s="90">
        <v>8.1999999999999993</v>
      </c>
      <c r="FU12" s="140">
        <v>8.32</v>
      </c>
      <c r="FV12" s="140">
        <v>8.07</v>
      </c>
      <c r="FW12" s="140">
        <v>7.86</v>
      </c>
      <c r="FX12" s="140">
        <v>8.0299999999999994</v>
      </c>
      <c r="FY12" s="140">
        <v>8.5299999999999994</v>
      </c>
      <c r="FZ12" s="140">
        <v>8.74</v>
      </c>
      <c r="GA12" s="140">
        <v>8.3000000000000007</v>
      </c>
      <c r="GB12" s="140">
        <v>8.39</v>
      </c>
      <c r="GC12" s="147">
        <v>8.6300000000000008</v>
      </c>
      <c r="GD12" s="140">
        <v>8.67</v>
      </c>
      <c r="GE12" s="140">
        <v>8.4600000000000009</v>
      </c>
      <c r="GF12" s="140">
        <v>8.25</v>
      </c>
      <c r="GG12" s="140">
        <v>9.3000000000000007</v>
      </c>
      <c r="GH12" s="140">
        <v>8.2799999999999994</v>
      </c>
      <c r="GI12" s="140">
        <v>8.43</v>
      </c>
      <c r="GJ12" s="186">
        <v>8.11</v>
      </c>
      <c r="GK12" s="186">
        <v>8.27</v>
      </c>
      <c r="GL12" s="186">
        <v>8.33</v>
      </c>
      <c r="GM12" s="186">
        <v>8.48</v>
      </c>
      <c r="GN12" s="186">
        <v>8.41</v>
      </c>
      <c r="GO12" s="186">
        <v>8.2799999999999994</v>
      </c>
      <c r="GP12" s="186">
        <v>7.98</v>
      </c>
      <c r="GQ12" s="186">
        <v>8.6</v>
      </c>
      <c r="GR12" s="187">
        <v>8.39</v>
      </c>
      <c r="GS12" s="186">
        <v>8.81</v>
      </c>
      <c r="GT12" s="186">
        <v>8.2799999999999994</v>
      </c>
      <c r="GU12" s="186">
        <v>8.26</v>
      </c>
      <c r="GV12" s="186">
        <v>8.7799999999999994</v>
      </c>
      <c r="GW12" s="186">
        <v>8.6199999999999992</v>
      </c>
      <c r="GX12" s="186">
        <v>8.61</v>
      </c>
      <c r="GY12" s="210">
        <v>8.1999999999999993</v>
      </c>
      <c r="GZ12" s="210">
        <v>8.4</v>
      </c>
      <c r="HA12" s="210">
        <v>7.8</v>
      </c>
      <c r="HB12" s="210">
        <v>8.5500000000000007</v>
      </c>
      <c r="HC12" s="210">
        <v>7.99</v>
      </c>
      <c r="HD12" s="210">
        <v>8.35</v>
      </c>
      <c r="HE12" s="210">
        <v>8.2100000000000009</v>
      </c>
      <c r="HF12" s="210">
        <v>8.7799999999999994</v>
      </c>
      <c r="HG12" s="211">
        <v>8.76</v>
      </c>
      <c r="HH12" s="210">
        <v>8.3800000000000008</v>
      </c>
      <c r="HI12" s="210">
        <v>8.86</v>
      </c>
      <c r="HJ12" s="210">
        <v>7.85</v>
      </c>
      <c r="HK12" s="210">
        <v>8.01</v>
      </c>
      <c r="HL12" s="210">
        <v>8.73</v>
      </c>
      <c r="HM12" s="210">
        <v>8.15</v>
      </c>
      <c r="HN12" s="244">
        <v>8.02</v>
      </c>
      <c r="HO12" s="244">
        <v>8.3699999999999992</v>
      </c>
      <c r="HP12" s="244">
        <v>8.17</v>
      </c>
      <c r="HQ12" s="244">
        <v>8.39</v>
      </c>
      <c r="HR12" s="244">
        <v>8.09</v>
      </c>
      <c r="HS12" s="244">
        <v>8.5299999999999994</v>
      </c>
      <c r="HT12" s="244">
        <v>7.93</v>
      </c>
      <c r="HU12" s="244">
        <v>7.92</v>
      </c>
      <c r="HV12" s="211">
        <v>8.3699999999999992</v>
      </c>
      <c r="HW12" s="244">
        <v>8.3800000000000008</v>
      </c>
      <c r="HX12" s="244">
        <v>8.0299999999999994</v>
      </c>
      <c r="HY12" s="244">
        <v>7.87</v>
      </c>
      <c r="HZ12" s="244">
        <v>8.36</v>
      </c>
      <c r="IA12" s="244">
        <v>8.17</v>
      </c>
      <c r="IB12" s="244">
        <v>8.36</v>
      </c>
      <c r="IC12" s="244">
        <v>8.1300000000000008</v>
      </c>
      <c r="ID12" s="244">
        <v>8.6300000000000008</v>
      </c>
      <c r="IE12" s="244">
        <v>7.87</v>
      </c>
      <c r="IF12" s="244">
        <v>8.2899999999999991</v>
      </c>
      <c r="IG12" s="244">
        <v>7.79</v>
      </c>
      <c r="IH12" s="244">
        <v>7.76</v>
      </c>
      <c r="II12" s="244">
        <v>8.02</v>
      </c>
      <c r="IJ12" s="244">
        <v>7.83</v>
      </c>
      <c r="IK12" s="211">
        <v>8.23</v>
      </c>
      <c r="IL12" s="244">
        <v>8.06</v>
      </c>
      <c r="IM12" s="244">
        <v>7.89</v>
      </c>
      <c r="IN12" s="244">
        <v>8.1300000000000008</v>
      </c>
      <c r="IO12" s="244">
        <v>8.2200000000000006</v>
      </c>
      <c r="IP12" s="244">
        <v>8.0299999999999994</v>
      </c>
      <c r="IQ12" s="244">
        <v>8.42</v>
      </c>
      <c r="IR12" s="244">
        <v>8.1300000000000008</v>
      </c>
      <c r="IS12" s="244">
        <v>7.93</v>
      </c>
      <c r="IT12" s="244">
        <v>7.91</v>
      </c>
      <c r="IU12" s="244">
        <v>8.2100000000000009</v>
      </c>
      <c r="IV12" s="244">
        <v>7.92</v>
      </c>
      <c r="IW12" s="244">
        <v>8.1</v>
      </c>
      <c r="IX12" s="244">
        <v>7.79</v>
      </c>
      <c r="IY12" s="244">
        <v>7.69</v>
      </c>
      <c r="IZ12" s="211">
        <v>7.98</v>
      </c>
      <c r="JA12" s="244">
        <v>8.4499999999999993</v>
      </c>
      <c r="JB12" s="244">
        <v>9.0299999999999994</v>
      </c>
      <c r="JC12" s="244">
        <v>8.77</v>
      </c>
      <c r="JD12" s="244">
        <v>8.6</v>
      </c>
      <c r="JE12" s="244">
        <v>8.49</v>
      </c>
      <c r="JF12" s="244">
        <v>8.5299999999999994</v>
      </c>
      <c r="JG12" s="287">
        <v>8.27</v>
      </c>
      <c r="JH12" s="287">
        <v>8.58</v>
      </c>
      <c r="JI12" s="287">
        <v>8.2899999999999991</v>
      </c>
      <c r="JJ12" s="287">
        <v>8.48</v>
      </c>
      <c r="JK12" s="287">
        <v>8.11</v>
      </c>
      <c r="JL12" s="287">
        <v>8.36</v>
      </c>
      <c r="JM12" s="288">
        <v>7.94</v>
      </c>
      <c r="JN12" s="289">
        <v>8.02</v>
      </c>
      <c r="JO12" s="290">
        <v>8.08</v>
      </c>
      <c r="JP12" s="287">
        <v>8.18</v>
      </c>
      <c r="JQ12" s="287">
        <v>8.39</v>
      </c>
      <c r="JR12" s="287">
        <v>8.68</v>
      </c>
      <c r="JS12" s="287">
        <v>8.31</v>
      </c>
      <c r="JT12" s="287">
        <v>8.36</v>
      </c>
      <c r="JU12" s="287">
        <v>8.99</v>
      </c>
      <c r="JV12" s="287">
        <v>8.23</v>
      </c>
      <c r="JW12" s="287">
        <v>8.42</v>
      </c>
      <c r="JX12" s="287">
        <v>8.09</v>
      </c>
      <c r="JY12" s="287">
        <v>8.49</v>
      </c>
      <c r="JZ12" s="287">
        <v>8.31</v>
      </c>
      <c r="KA12" s="287">
        <v>8.4</v>
      </c>
      <c r="KB12" s="288">
        <v>8</v>
      </c>
      <c r="KC12" s="289">
        <v>8</v>
      </c>
      <c r="KD12" s="290">
        <v>8.4600000000000009</v>
      </c>
      <c r="KE12" s="287">
        <v>8.39</v>
      </c>
      <c r="KF12" s="287">
        <v>8.32</v>
      </c>
      <c r="KG12" s="287">
        <v>8.9</v>
      </c>
      <c r="KH12" s="287">
        <v>8.68</v>
      </c>
      <c r="KI12" s="287">
        <v>8.5500000000000007</v>
      </c>
      <c r="KJ12" s="287">
        <v>8.42</v>
      </c>
      <c r="KK12" s="287">
        <v>8.4499999999999993</v>
      </c>
      <c r="KL12" s="287">
        <v>8.51</v>
      </c>
      <c r="KM12" s="287">
        <v>8.66</v>
      </c>
      <c r="KN12" s="287">
        <v>8.5</v>
      </c>
      <c r="KO12" s="287">
        <v>8.0299999999999994</v>
      </c>
      <c r="KP12" s="287">
        <v>8.27</v>
      </c>
      <c r="KQ12" s="288">
        <v>8.09</v>
      </c>
      <c r="KR12" s="289">
        <v>8.31</v>
      </c>
      <c r="KS12" s="290">
        <v>8.18</v>
      </c>
      <c r="KT12" s="287">
        <v>8.08</v>
      </c>
      <c r="KU12" s="287">
        <v>8.2899999999999991</v>
      </c>
      <c r="KV12" s="287">
        <v>8.41</v>
      </c>
      <c r="KW12" s="287">
        <v>8.07</v>
      </c>
      <c r="KX12" s="287">
        <v>8.2899999999999991</v>
      </c>
      <c r="KY12" s="287">
        <v>7.59</v>
      </c>
    </row>
    <row r="13" spans="1:311" x14ac:dyDescent="0.3">
      <c r="A13" s="3" t="s">
        <v>7</v>
      </c>
      <c r="B13" s="58">
        <v>218</v>
      </c>
      <c r="C13" s="49">
        <v>56</v>
      </c>
      <c r="D13" s="49">
        <v>58</v>
      </c>
      <c r="E13" s="49">
        <v>37</v>
      </c>
      <c r="F13" s="49">
        <v>49</v>
      </c>
      <c r="G13" s="49">
        <v>92</v>
      </c>
      <c r="H13" s="49">
        <v>170</v>
      </c>
      <c r="I13" s="49">
        <v>113</v>
      </c>
      <c r="J13" s="49">
        <v>102</v>
      </c>
      <c r="K13" s="49">
        <v>5</v>
      </c>
      <c r="L13" s="49">
        <v>5</v>
      </c>
      <c r="M13" s="49">
        <v>7</v>
      </c>
      <c r="N13" s="49">
        <v>133</v>
      </c>
      <c r="O13" s="49">
        <v>144</v>
      </c>
      <c r="P13" s="49">
        <v>9</v>
      </c>
      <c r="Q13" s="66">
        <v>51.679333333333332</v>
      </c>
      <c r="R13" s="66">
        <v>37.627199999999995</v>
      </c>
      <c r="S13" s="66">
        <v>15.271533333333332</v>
      </c>
      <c r="T13" s="66">
        <v>44.943599999999996</v>
      </c>
      <c r="U13" s="66">
        <v>38.672399999999996</v>
      </c>
      <c r="V13" s="66">
        <v>66.776666666666657</v>
      </c>
      <c r="W13" s="66">
        <v>53.943933333333334</v>
      </c>
      <c r="X13" s="66">
        <v>196.3814666666666</v>
      </c>
      <c r="Y13" s="66">
        <v>40.065999999999995</v>
      </c>
      <c r="Z13" s="66">
        <v>15.039266666666668</v>
      </c>
      <c r="AA13" s="66">
        <v>44.072600000000008</v>
      </c>
      <c r="AB13" s="66">
        <v>6.7357333333333331</v>
      </c>
      <c r="AC13" s="66">
        <v>7.6067333333333327</v>
      </c>
      <c r="AD13" s="66">
        <v>8.1293333333333315</v>
      </c>
      <c r="AE13" s="66">
        <v>46.453333333333333</v>
      </c>
      <c r="AF13" s="66">
        <v>95.635799999999989</v>
      </c>
      <c r="AG13" s="19">
        <v>31.123733333333337</v>
      </c>
      <c r="AH13" s="20">
        <v>33.330266666666667</v>
      </c>
      <c r="AI13" s="20">
        <v>43.201599999999999</v>
      </c>
      <c r="AJ13" s="20">
        <v>76.58993333333332</v>
      </c>
      <c r="AK13" s="20">
        <v>97.784266666666639</v>
      </c>
      <c r="AL13" s="20">
        <v>106.20393333333332</v>
      </c>
      <c r="AM13" s="20">
        <v>134.42433333333332</v>
      </c>
      <c r="AN13" s="20">
        <v>193.94266666666664</v>
      </c>
      <c r="AO13" s="20">
        <v>121.4174</v>
      </c>
      <c r="AP13" s="20">
        <v>23.197633333333329</v>
      </c>
      <c r="AQ13" s="20">
        <v>18.349066666666662</v>
      </c>
      <c r="AR13" s="20">
        <v>8.361600000000001</v>
      </c>
      <c r="AS13" s="20">
        <v>9.4648666666666674</v>
      </c>
      <c r="AT13" s="20">
        <v>30.368866666666662</v>
      </c>
      <c r="AU13" s="20">
        <v>78.854533333333322</v>
      </c>
      <c r="AV13" s="35">
        <v>200</v>
      </c>
      <c r="AW13" s="66">
        <v>35.246466666666663</v>
      </c>
      <c r="AX13" s="66">
        <v>29.875299999999996</v>
      </c>
      <c r="AY13" s="66">
        <v>40.007933333333327</v>
      </c>
      <c r="AZ13" s="66">
        <v>19.568466666666666</v>
      </c>
      <c r="BA13" s="66">
        <v>16.490933333333334</v>
      </c>
      <c r="BB13" s="66">
        <v>62.160366666666661</v>
      </c>
      <c r="BC13" s="66">
        <v>107.33623333333334</v>
      </c>
      <c r="BD13" s="66">
        <v>35.014200000000002</v>
      </c>
      <c r="BE13" s="66">
        <v>19.394266666666667</v>
      </c>
      <c r="BF13" s="66">
        <v>13.297266666666665</v>
      </c>
      <c r="BG13" s="66">
        <v>19.742666666666665</v>
      </c>
      <c r="BH13" s="66">
        <v>8.7680666666666678</v>
      </c>
      <c r="BI13" s="66">
        <v>3.0194666666666659</v>
      </c>
      <c r="BJ13" s="66">
        <v>119.26893333333334</v>
      </c>
      <c r="BK13" s="66">
        <v>12.658533333333331</v>
      </c>
      <c r="BL13" s="66">
        <v>9.9293999999999993</v>
      </c>
      <c r="BM13" s="67">
        <v>70.783266666666648</v>
      </c>
      <c r="BN13" s="67">
        <v>9.4068000000000005</v>
      </c>
      <c r="BO13" s="67">
        <v>10.393933333333333</v>
      </c>
      <c r="BP13" s="67">
        <v>23.168600000000001</v>
      </c>
      <c r="BQ13" s="67">
        <v>33.852866666666664</v>
      </c>
      <c r="BR13" s="67">
        <v>44.13066666666667</v>
      </c>
      <c r="BS13" s="67">
        <v>56.034333333333336</v>
      </c>
      <c r="BT13" s="67">
        <v>31.12373333333333</v>
      </c>
      <c r="BU13" s="67">
        <v>41.92413333333333</v>
      </c>
      <c r="BV13" s="67">
        <v>6.9099333333333348</v>
      </c>
      <c r="BW13" s="67">
        <v>24.939633333333326</v>
      </c>
      <c r="BX13" s="67">
        <v>45.6404</v>
      </c>
      <c r="BY13" s="67">
        <v>47.556600000000003</v>
      </c>
      <c r="BZ13" s="67">
        <v>7.7228666666666665</v>
      </c>
      <c r="CA13" s="67">
        <v>12.542400000000001</v>
      </c>
      <c r="CB13" s="67">
        <v>58.415066666666654</v>
      </c>
      <c r="CC13" s="44">
        <v>45.233933333333326</v>
      </c>
      <c r="CD13" s="44">
        <v>27.059066666666666</v>
      </c>
      <c r="CE13" s="44">
        <v>5.4582666666666659</v>
      </c>
      <c r="CF13" s="44">
        <v>40.936999999999998</v>
      </c>
      <c r="CG13" s="44">
        <v>29.672066666666666</v>
      </c>
      <c r="CH13" s="44">
        <v>16.287699999999997</v>
      </c>
      <c r="CI13" s="44">
        <v>39.717599999999997</v>
      </c>
      <c r="CJ13" s="44">
        <v>48.834066666666672</v>
      </c>
      <c r="CK13" s="44">
        <v>30.078533333333329</v>
      </c>
      <c r="CL13" s="44">
        <v>130.9984</v>
      </c>
      <c r="CM13" s="44">
        <v>22.8202</v>
      </c>
      <c r="CN13" s="44">
        <v>22.8202</v>
      </c>
      <c r="CO13" s="44">
        <v>8.7100000000000009</v>
      </c>
      <c r="CP13" s="44">
        <v>6.9679999999999982</v>
      </c>
      <c r="CQ13" s="44">
        <v>57.950533333333333</v>
      </c>
      <c r="CR13" s="44">
        <v>76.125399999999999</v>
      </c>
      <c r="CS13" s="44">
        <v>80.59653333333334</v>
      </c>
      <c r="CT13" s="67">
        <v>77.635133333333329</v>
      </c>
      <c r="CU13" s="67">
        <v>41.111199999999997</v>
      </c>
      <c r="CV13" s="67">
        <v>68.112200000000001</v>
      </c>
      <c r="CW13" s="67">
        <v>40.878933333333336</v>
      </c>
      <c r="CX13" s="67">
        <v>43.14353333333333</v>
      </c>
      <c r="CY13" s="67">
        <v>62.595866666666666</v>
      </c>
      <c r="CZ13" s="67">
        <v>154.39926666666665</v>
      </c>
      <c r="DA13" s="67">
        <v>202.42039999999997</v>
      </c>
      <c r="DB13" s="67">
        <v>89.596866666666656</v>
      </c>
      <c r="DC13" s="67">
        <v>54.176199999999994</v>
      </c>
      <c r="DD13" s="67">
        <v>6.3292666666666682</v>
      </c>
      <c r="DE13" s="67">
        <v>31.007600000000007</v>
      </c>
      <c r="DF13" s="67">
        <v>19.858799999999999</v>
      </c>
      <c r="DG13" s="67">
        <v>5.9227999999999996</v>
      </c>
      <c r="DH13" s="67">
        <v>147.7216</v>
      </c>
      <c r="DI13" s="67">
        <v>50.982533333333322</v>
      </c>
      <c r="DJ13" s="67">
        <v>103.70706666666666</v>
      </c>
      <c r="DK13" s="78">
        <v>157.76713333333331</v>
      </c>
      <c r="DL13" s="78">
        <v>130.70806666666664</v>
      </c>
      <c r="DM13" s="78">
        <v>23.3428</v>
      </c>
      <c r="DN13" s="78">
        <v>7.6067333333333336</v>
      </c>
      <c r="DO13" s="78">
        <v>14.865066666666666</v>
      </c>
      <c r="DP13" s="78">
        <v>17.7684</v>
      </c>
      <c r="DQ13" s="78">
        <v>24.7364</v>
      </c>
      <c r="DR13" s="78">
        <v>17.536133333333332</v>
      </c>
      <c r="DS13" s="78">
        <v>26.652599999999996</v>
      </c>
      <c r="DT13" s="78">
        <v>36.640066666666669</v>
      </c>
      <c r="DU13" s="78">
        <v>54.931066666666666</v>
      </c>
      <c r="DV13" s="78">
        <v>23.923466666666666</v>
      </c>
      <c r="DW13" s="78">
        <v>12.310133333333333</v>
      </c>
      <c r="DX13" s="78">
        <v>5.2259999999999991</v>
      </c>
      <c r="DY13" s="78">
        <v>24.155733333333334</v>
      </c>
      <c r="DZ13" s="78">
        <v>28.5688</v>
      </c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98"/>
      <c r="EQ13" s="98"/>
      <c r="ER13" s="98"/>
      <c r="ES13" s="98"/>
      <c r="ET13" s="98"/>
      <c r="EU13" s="98"/>
      <c r="EV13" s="98"/>
      <c r="EW13" s="98"/>
      <c r="EX13" s="98"/>
      <c r="EY13" s="98"/>
      <c r="EZ13" s="98"/>
      <c r="FA13" s="98"/>
      <c r="FB13" s="98"/>
      <c r="FC13" s="98"/>
      <c r="FD13" s="98"/>
      <c r="FE13" s="98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IC13" s="245">
        <v>87</v>
      </c>
      <c r="ID13" s="167">
        <v>25</v>
      </c>
      <c r="IE13" s="167">
        <v>26</v>
      </c>
      <c r="IF13" s="167">
        <v>35</v>
      </c>
      <c r="IG13" s="167">
        <v>47</v>
      </c>
      <c r="IH13" s="167">
        <v>71</v>
      </c>
      <c r="II13" s="167">
        <v>107</v>
      </c>
      <c r="IJ13" s="167">
        <v>43</v>
      </c>
      <c r="IK13" s="167">
        <v>78</v>
      </c>
      <c r="IL13" s="167">
        <v>26</v>
      </c>
      <c r="IM13" s="167">
        <v>102</v>
      </c>
      <c r="IN13" s="167">
        <v>71</v>
      </c>
      <c r="IO13" s="167">
        <v>62</v>
      </c>
      <c r="IP13" s="167">
        <v>403</v>
      </c>
      <c r="IQ13" s="167">
        <v>21</v>
      </c>
    </row>
    <row r="14" spans="1:311" ht="14.5" x14ac:dyDescent="0.35">
      <c r="A14" s="2" t="s">
        <v>8</v>
      </c>
      <c r="B14" s="58">
        <v>1020</v>
      </c>
      <c r="C14" s="49">
        <v>1034</v>
      </c>
      <c r="D14" s="49">
        <v>787</v>
      </c>
      <c r="E14" s="68"/>
      <c r="F14" s="49">
        <v>540</v>
      </c>
      <c r="G14" s="49">
        <v>434</v>
      </c>
      <c r="H14" s="49">
        <v>399</v>
      </c>
      <c r="I14" s="49">
        <v>425</v>
      </c>
      <c r="J14" s="49">
        <v>453</v>
      </c>
      <c r="K14" s="49">
        <v>209</v>
      </c>
      <c r="L14" s="49">
        <v>0</v>
      </c>
      <c r="M14" s="49">
        <v>19</v>
      </c>
      <c r="N14" s="49">
        <v>79</v>
      </c>
      <c r="O14" s="49">
        <v>318</v>
      </c>
      <c r="P14" s="49">
        <v>407</v>
      </c>
      <c r="Q14" s="66">
        <v>1079.4000000000001</v>
      </c>
      <c r="R14" s="66">
        <v>1043.3</v>
      </c>
      <c r="S14" s="66">
        <v>851.2</v>
      </c>
      <c r="T14" s="66">
        <v>606.1</v>
      </c>
      <c r="U14" s="66">
        <v>434.7</v>
      </c>
      <c r="V14" s="66">
        <v>271.7</v>
      </c>
      <c r="W14" s="69">
        <v>310</v>
      </c>
      <c r="X14" s="69">
        <v>324.10000000000002</v>
      </c>
      <c r="Y14" s="69">
        <v>293.3</v>
      </c>
      <c r="Z14" s="69">
        <v>22.1</v>
      </c>
      <c r="AA14" s="66">
        <v>35</v>
      </c>
      <c r="AB14" s="66">
        <v>0</v>
      </c>
      <c r="AC14" s="66">
        <v>25.19</v>
      </c>
      <c r="AD14" s="66">
        <v>30.1</v>
      </c>
      <c r="AE14" s="66">
        <v>217.8</v>
      </c>
      <c r="AF14" s="66">
        <v>665.3</v>
      </c>
      <c r="AG14" s="21">
        <v>7.7</v>
      </c>
      <c r="AH14" s="22">
        <v>1133.7</v>
      </c>
      <c r="AI14" s="22">
        <v>847.8</v>
      </c>
      <c r="AJ14" s="22">
        <v>466.42</v>
      </c>
      <c r="AK14" s="22">
        <v>408.96</v>
      </c>
      <c r="AL14" s="22">
        <v>347.6</v>
      </c>
      <c r="AM14" s="22">
        <v>285.5</v>
      </c>
      <c r="AN14" s="22">
        <v>267</v>
      </c>
      <c r="AO14" s="22">
        <v>162.4</v>
      </c>
      <c r="AP14" s="22">
        <v>98.7</v>
      </c>
      <c r="AQ14" s="22">
        <v>64</v>
      </c>
      <c r="AR14" s="22">
        <v>16.600000000000001</v>
      </c>
      <c r="AS14" s="22">
        <v>0</v>
      </c>
      <c r="AT14" s="22">
        <v>60.1</v>
      </c>
      <c r="AU14" s="22">
        <v>116.1</v>
      </c>
      <c r="AV14" s="36">
        <v>194.2</v>
      </c>
      <c r="AW14" s="66">
        <v>215.9</v>
      </c>
      <c r="AX14" s="66">
        <v>230.8</v>
      </c>
      <c r="AY14" s="66">
        <v>1700.2</v>
      </c>
      <c r="AZ14" s="66">
        <v>829</v>
      </c>
      <c r="BA14" s="66">
        <v>300.2</v>
      </c>
      <c r="BB14" s="66">
        <v>271.2</v>
      </c>
      <c r="BC14" s="66">
        <v>255.7</v>
      </c>
      <c r="BD14" s="66">
        <v>220.1</v>
      </c>
      <c r="BE14" s="66">
        <v>71.2</v>
      </c>
      <c r="BF14" s="66">
        <v>3.7</v>
      </c>
      <c r="BG14" s="66">
        <v>0</v>
      </c>
      <c r="BH14" s="66">
        <v>17.5</v>
      </c>
      <c r="BI14" s="66">
        <v>0</v>
      </c>
      <c r="BJ14" s="66">
        <v>103.4</v>
      </c>
      <c r="BK14" s="66">
        <v>17.100000000000001</v>
      </c>
      <c r="BL14" s="66">
        <v>49.6</v>
      </c>
      <c r="BM14" s="45">
        <v>424.3</v>
      </c>
      <c r="BN14" s="45">
        <v>636.1</v>
      </c>
      <c r="BO14" s="45">
        <v>336.48</v>
      </c>
      <c r="BP14" s="45">
        <v>362.3</v>
      </c>
      <c r="BQ14" s="45">
        <v>263.33</v>
      </c>
      <c r="BR14" s="45">
        <v>187.7</v>
      </c>
      <c r="BS14" s="45">
        <v>225.09</v>
      </c>
      <c r="BT14" s="45">
        <v>273.16000000000003</v>
      </c>
      <c r="BU14" s="45">
        <v>194.22</v>
      </c>
      <c r="BV14" s="45">
        <v>104.61</v>
      </c>
      <c r="BW14" s="45">
        <v>107.64</v>
      </c>
      <c r="BX14" s="45">
        <v>154.6</v>
      </c>
      <c r="BY14" s="45">
        <v>157.1</v>
      </c>
      <c r="BZ14" s="45">
        <v>110.8</v>
      </c>
      <c r="CA14" s="45">
        <v>161.82</v>
      </c>
      <c r="CB14" s="15"/>
      <c r="CC14" s="44">
        <v>510.31</v>
      </c>
      <c r="CD14" s="44">
        <v>564.5</v>
      </c>
      <c r="CE14" s="44">
        <v>439.45</v>
      </c>
      <c r="CF14" s="44">
        <v>377.84</v>
      </c>
      <c r="CG14" s="44">
        <v>485</v>
      </c>
      <c r="CH14" s="44">
        <v>269.57</v>
      </c>
      <c r="CI14" s="44">
        <v>204.01</v>
      </c>
      <c r="CJ14" s="44">
        <v>212.52</v>
      </c>
      <c r="CK14" s="44">
        <v>174.51</v>
      </c>
      <c r="CL14" s="44">
        <v>180.88</v>
      </c>
      <c r="CM14" s="44">
        <v>163.99</v>
      </c>
      <c r="CN14" s="44">
        <v>0</v>
      </c>
      <c r="CO14" s="44">
        <v>0</v>
      </c>
      <c r="CP14" s="44">
        <v>0</v>
      </c>
      <c r="CQ14" s="44">
        <v>85.5</v>
      </c>
      <c r="CR14" s="44">
        <v>142.57</v>
      </c>
      <c r="CS14" s="44">
        <v>158.06</v>
      </c>
      <c r="CT14" s="67">
        <v>441.76</v>
      </c>
      <c r="CU14" s="67">
        <v>433.05</v>
      </c>
      <c r="CV14" s="67">
        <v>386.75</v>
      </c>
      <c r="CW14" s="67">
        <v>329.16</v>
      </c>
      <c r="CX14" s="67">
        <v>181.98</v>
      </c>
      <c r="CY14" s="67">
        <v>201.98</v>
      </c>
      <c r="CZ14" s="67">
        <v>161.80000000000001</v>
      </c>
      <c r="DA14" s="67">
        <v>175.19</v>
      </c>
      <c r="DB14" s="67">
        <v>150.69</v>
      </c>
      <c r="DC14" s="67">
        <v>215.12</v>
      </c>
      <c r="DD14" s="67"/>
      <c r="DE14" s="67">
        <v>0</v>
      </c>
      <c r="DF14" s="67">
        <v>16.05</v>
      </c>
      <c r="DG14" s="67">
        <v>0</v>
      </c>
      <c r="DH14" s="67">
        <v>76.64</v>
      </c>
      <c r="DI14" s="67">
        <v>179.66</v>
      </c>
      <c r="DJ14" s="67">
        <v>183.33</v>
      </c>
      <c r="DK14" s="79">
        <v>649.63</v>
      </c>
      <c r="DL14" s="79">
        <v>717.71</v>
      </c>
      <c r="DM14" s="79">
        <v>577.22</v>
      </c>
      <c r="DN14" s="79">
        <v>370.89</v>
      </c>
      <c r="DO14" s="79">
        <v>397.93</v>
      </c>
      <c r="DP14" s="79">
        <v>213.91</v>
      </c>
      <c r="DQ14" s="79">
        <v>183.12</v>
      </c>
      <c r="DR14" s="79">
        <v>138.76</v>
      </c>
      <c r="DS14" s="79">
        <v>154.61000000000001</v>
      </c>
      <c r="DT14" s="79">
        <v>151.44</v>
      </c>
      <c r="DU14" s="79">
        <v>140.32</v>
      </c>
      <c r="DV14" s="79">
        <v>108.26</v>
      </c>
      <c r="DW14" s="79">
        <v>116.78</v>
      </c>
      <c r="DX14" s="79">
        <v>55.88</v>
      </c>
      <c r="DY14" s="79">
        <v>80.099999999999994</v>
      </c>
      <c r="DZ14" s="79">
        <v>112.75</v>
      </c>
      <c r="EA14" s="91">
        <v>762</v>
      </c>
      <c r="EB14" s="90">
        <v>668</v>
      </c>
      <c r="EC14" s="90">
        <v>487</v>
      </c>
      <c r="ED14" s="90">
        <v>287</v>
      </c>
      <c r="EE14" s="90">
        <v>207</v>
      </c>
      <c r="EF14" s="90">
        <v>149</v>
      </c>
      <c r="EG14" s="91">
        <v>115</v>
      </c>
      <c r="EH14" s="42">
        <v>88</v>
      </c>
      <c r="EI14" s="90">
        <v>30</v>
      </c>
      <c r="EJ14" s="90">
        <v>110</v>
      </c>
      <c r="EK14" s="90">
        <v>98</v>
      </c>
      <c r="EL14" s="90">
        <v>52</v>
      </c>
      <c r="EM14" s="90">
        <v>89</v>
      </c>
      <c r="EN14" s="42">
        <v>52</v>
      </c>
      <c r="EO14" s="94">
        <v>113</v>
      </c>
      <c r="EP14" s="105">
        <v>651</v>
      </c>
      <c r="EQ14" s="98">
        <v>483</v>
      </c>
      <c r="ER14" s="98">
        <v>372</v>
      </c>
      <c r="ES14" s="98">
        <v>531</v>
      </c>
      <c r="ET14" s="98">
        <v>173</v>
      </c>
      <c r="EU14" s="3">
        <v>230</v>
      </c>
      <c r="EV14" s="105">
        <v>214</v>
      </c>
      <c r="EW14" s="105">
        <v>189</v>
      </c>
      <c r="EX14" s="106">
        <v>206</v>
      </c>
      <c r="EY14" s="101">
        <v>150</v>
      </c>
      <c r="EZ14" s="3">
        <v>161</v>
      </c>
      <c r="FA14" s="3">
        <v>165</v>
      </c>
      <c r="FB14" s="3">
        <v>138</v>
      </c>
      <c r="FC14" s="98"/>
      <c r="FD14" s="3">
        <v>160</v>
      </c>
      <c r="FE14" s="106">
        <v>373</v>
      </c>
      <c r="FF14" s="42">
        <v>693</v>
      </c>
      <c r="FG14" s="42">
        <v>973</v>
      </c>
      <c r="FH14" s="42">
        <v>579</v>
      </c>
      <c r="FI14" s="42">
        <v>464</v>
      </c>
      <c r="FJ14" s="42">
        <v>465</v>
      </c>
      <c r="FK14" s="42">
        <v>211</v>
      </c>
      <c r="FL14" s="42">
        <v>224</v>
      </c>
      <c r="FM14" s="42">
        <v>172</v>
      </c>
      <c r="FN14" s="42">
        <v>139</v>
      </c>
      <c r="FO14" s="42">
        <v>74</v>
      </c>
      <c r="FP14" s="42">
        <v>2</v>
      </c>
      <c r="FQ14" s="42">
        <v>56</v>
      </c>
      <c r="FR14" s="42">
        <v>37</v>
      </c>
      <c r="FS14" s="42">
        <v>69</v>
      </c>
      <c r="FT14" s="42">
        <v>8</v>
      </c>
      <c r="FU14" s="167">
        <v>494</v>
      </c>
      <c r="FV14" s="147">
        <v>385</v>
      </c>
      <c r="FW14" s="147">
        <v>350</v>
      </c>
      <c r="FX14" s="147">
        <v>146</v>
      </c>
      <c r="FY14" s="147">
        <v>124</v>
      </c>
      <c r="FZ14" s="168">
        <v>79</v>
      </c>
      <c r="GA14" s="167">
        <v>143</v>
      </c>
      <c r="GB14" s="167">
        <v>172</v>
      </c>
      <c r="GC14" s="169">
        <v>122</v>
      </c>
      <c r="GD14" s="170">
        <v>17</v>
      </c>
      <c r="GE14" s="168">
        <v>84</v>
      </c>
      <c r="GF14" s="147">
        <v>128</v>
      </c>
      <c r="GG14" s="168">
        <v>7</v>
      </c>
      <c r="GH14" s="168">
        <v>76</v>
      </c>
      <c r="GI14" s="169">
        <v>265</v>
      </c>
      <c r="GJ14" s="171">
        <v>482</v>
      </c>
      <c r="GK14" s="172">
        <v>704</v>
      </c>
      <c r="GL14" s="172">
        <v>356</v>
      </c>
      <c r="GM14" s="172">
        <v>214</v>
      </c>
      <c r="GN14" s="172">
        <v>163</v>
      </c>
      <c r="GO14" s="170">
        <v>21</v>
      </c>
      <c r="GP14" s="171">
        <v>51</v>
      </c>
      <c r="GQ14" s="171">
        <v>13</v>
      </c>
      <c r="GR14" s="173">
        <v>29</v>
      </c>
      <c r="GS14" s="173">
        <v>112</v>
      </c>
      <c r="GT14" s="170">
        <v>112</v>
      </c>
      <c r="GU14" s="190">
        <v>59</v>
      </c>
      <c r="GV14" s="190">
        <v>52</v>
      </c>
      <c r="GW14" s="191">
        <v>66</v>
      </c>
      <c r="GX14" s="191">
        <v>72</v>
      </c>
      <c r="GY14" s="220">
        <v>167</v>
      </c>
      <c r="GZ14" s="220">
        <v>261</v>
      </c>
      <c r="HA14" s="220">
        <v>168</v>
      </c>
      <c r="HB14" s="220">
        <v>21</v>
      </c>
      <c r="HC14" s="220">
        <v>289</v>
      </c>
      <c r="HD14" s="220">
        <v>161</v>
      </c>
      <c r="HE14" s="220">
        <v>188</v>
      </c>
      <c r="HF14" s="221">
        <v>51</v>
      </c>
      <c r="HG14" s="221">
        <v>29</v>
      </c>
      <c r="HH14" s="221">
        <v>80</v>
      </c>
      <c r="HI14" s="173">
        <v>80</v>
      </c>
      <c r="HJ14" s="222">
        <v>215</v>
      </c>
      <c r="HK14" s="221">
        <v>237</v>
      </c>
      <c r="HL14" s="173">
        <v>324</v>
      </c>
      <c r="HM14" s="221">
        <v>427</v>
      </c>
      <c r="HN14" s="245">
        <v>495</v>
      </c>
      <c r="HO14" s="245">
        <v>754</v>
      </c>
      <c r="HP14" s="245">
        <v>575</v>
      </c>
      <c r="HQ14" s="245">
        <v>446</v>
      </c>
      <c r="HR14" s="245">
        <v>312</v>
      </c>
      <c r="HS14" s="245">
        <v>196</v>
      </c>
      <c r="HT14" s="245">
        <v>165</v>
      </c>
      <c r="HU14" s="245">
        <v>203</v>
      </c>
      <c r="HV14" s="245">
        <v>211</v>
      </c>
      <c r="HW14" s="245">
        <v>153</v>
      </c>
      <c r="HX14" s="245">
        <v>169</v>
      </c>
      <c r="HY14" s="245">
        <v>165</v>
      </c>
      <c r="HZ14" s="245">
        <v>187</v>
      </c>
      <c r="IA14" s="245">
        <v>193</v>
      </c>
      <c r="IB14" s="245">
        <v>312</v>
      </c>
      <c r="IC14" s="245">
        <v>623</v>
      </c>
      <c r="ID14" s="167">
        <v>595</v>
      </c>
      <c r="IE14" s="167">
        <v>522</v>
      </c>
      <c r="IF14" s="167">
        <v>452</v>
      </c>
      <c r="IG14" s="167">
        <v>562</v>
      </c>
      <c r="IH14" s="167">
        <v>245</v>
      </c>
      <c r="II14" s="167">
        <v>209</v>
      </c>
      <c r="IJ14" s="167">
        <v>149</v>
      </c>
      <c r="IK14" s="167">
        <v>236</v>
      </c>
      <c r="IL14" s="167">
        <v>161</v>
      </c>
      <c r="IM14" s="167">
        <v>139</v>
      </c>
      <c r="IN14" s="167">
        <v>158</v>
      </c>
      <c r="IO14" s="167">
        <v>336</v>
      </c>
      <c r="IP14" s="167">
        <v>1118</v>
      </c>
      <c r="IQ14" s="167">
        <v>579</v>
      </c>
    </row>
    <row r="15" spans="1:311" x14ac:dyDescent="0.3">
      <c r="A15" s="3" t="s">
        <v>11</v>
      </c>
      <c r="B15" s="56">
        <v>2.8</v>
      </c>
      <c r="C15" s="52">
        <v>1.5</v>
      </c>
      <c r="D15" s="52">
        <v>2.6</v>
      </c>
      <c r="E15" s="52">
        <v>5.3</v>
      </c>
      <c r="F15" s="52">
        <v>2.1</v>
      </c>
      <c r="G15" s="52">
        <v>3.7</v>
      </c>
      <c r="H15" s="52">
        <v>12.1</v>
      </c>
      <c r="I15" s="52">
        <v>5.8</v>
      </c>
      <c r="J15" s="52">
        <v>21.6</v>
      </c>
      <c r="K15" s="52">
        <v>5.9</v>
      </c>
      <c r="L15" s="52">
        <v>5.8</v>
      </c>
      <c r="M15" s="52">
        <v>42.8</v>
      </c>
      <c r="N15" s="52">
        <v>76.400000000000006</v>
      </c>
      <c r="O15" s="52">
        <v>48.1</v>
      </c>
      <c r="P15" s="52">
        <v>5.2</v>
      </c>
      <c r="Q15" s="53">
        <v>1.036</v>
      </c>
      <c r="R15" s="53">
        <v>1.0853333333333333</v>
      </c>
      <c r="S15" s="53">
        <v>0.14799999999999988</v>
      </c>
      <c r="T15" s="53">
        <v>1.48</v>
      </c>
      <c r="U15" s="53">
        <v>5.6239999999999997</v>
      </c>
      <c r="V15" s="53">
        <v>3.8479999999999999</v>
      </c>
      <c r="W15" s="53">
        <v>6.5119999999999996</v>
      </c>
      <c r="X15" s="53">
        <v>49.876000000000005</v>
      </c>
      <c r="Y15" s="53">
        <v>21.015999999999998</v>
      </c>
      <c r="Z15" s="53">
        <v>24.272000000000002</v>
      </c>
      <c r="AA15" s="53">
        <v>33.152000000000001</v>
      </c>
      <c r="AB15" s="53">
        <v>38.332000000000001</v>
      </c>
      <c r="AC15" s="54">
        <v>22.2</v>
      </c>
      <c r="AD15" s="54" t="s">
        <v>16</v>
      </c>
      <c r="AE15" s="53">
        <v>10.36</v>
      </c>
      <c r="AF15" s="53">
        <v>7.2520000000000007</v>
      </c>
      <c r="AG15" s="23"/>
      <c r="AH15" s="24">
        <v>2.516</v>
      </c>
      <c r="AI15" s="24">
        <v>1.48</v>
      </c>
      <c r="AJ15" s="12">
        <v>1.036</v>
      </c>
      <c r="AK15" s="12">
        <v>2.3679999999999999</v>
      </c>
      <c r="AL15" s="12">
        <v>1.48</v>
      </c>
      <c r="AM15" s="12">
        <v>4.4400000000000004</v>
      </c>
      <c r="AN15" s="12">
        <v>6.3639999999999999</v>
      </c>
      <c r="AO15" s="25" t="s">
        <v>17</v>
      </c>
      <c r="AP15" s="12">
        <v>24.716000000000001</v>
      </c>
      <c r="AQ15" s="12">
        <v>35.520000000000003</v>
      </c>
      <c r="AR15" s="12">
        <v>10.409333333333333</v>
      </c>
      <c r="AS15" s="12">
        <v>43.906666666666659</v>
      </c>
      <c r="AT15" s="12">
        <v>64.528000000000006</v>
      </c>
      <c r="AU15" s="12">
        <v>49.432000000000002</v>
      </c>
      <c r="AV15" s="29">
        <v>24.716000000000001</v>
      </c>
      <c r="AW15" s="70">
        <v>3.7</v>
      </c>
      <c r="AX15" s="70">
        <v>1.9239999999999999</v>
      </c>
      <c r="AY15" s="70">
        <v>13.912000000000001</v>
      </c>
      <c r="AZ15" s="70">
        <v>7.3506666666666671</v>
      </c>
      <c r="BA15" s="70">
        <v>2.0720000000000001</v>
      </c>
      <c r="BB15" s="70">
        <v>17.760000000000002</v>
      </c>
      <c r="BC15" s="70">
        <v>23.236000000000001</v>
      </c>
      <c r="BD15" s="70">
        <v>17.167999999999999</v>
      </c>
      <c r="BE15" s="70">
        <v>15.391999999999999</v>
      </c>
      <c r="BF15" s="70">
        <v>24.124000000000002</v>
      </c>
      <c r="BG15" s="70">
        <v>19.536000000000001</v>
      </c>
      <c r="BH15" s="70">
        <v>25.603999999999999</v>
      </c>
      <c r="BI15" s="70">
        <v>14.8</v>
      </c>
      <c r="BJ15" s="70">
        <v>39.96</v>
      </c>
      <c r="BK15" s="70">
        <v>4.1440000000000001</v>
      </c>
      <c r="BL15" s="70">
        <v>2.2200000000000002</v>
      </c>
      <c r="BM15" s="71">
        <v>3.552</v>
      </c>
      <c r="BN15" s="71">
        <v>1.1839999999999999</v>
      </c>
      <c r="BO15" s="71">
        <v>0.88800000000000001</v>
      </c>
      <c r="BP15" s="71">
        <v>2.516</v>
      </c>
      <c r="BQ15" s="71">
        <v>3.2559999999999998</v>
      </c>
      <c r="BR15" s="71">
        <v>2.516</v>
      </c>
      <c r="BS15" s="71">
        <v>4.1440000000000001</v>
      </c>
      <c r="BT15" s="71">
        <v>6.5119999999999996</v>
      </c>
      <c r="BU15" s="71">
        <v>12.432</v>
      </c>
      <c r="BV15" s="71">
        <v>6.8079999999999998</v>
      </c>
      <c r="BW15" s="71">
        <v>15.687999999999999</v>
      </c>
      <c r="BX15" s="71">
        <v>23.68</v>
      </c>
      <c r="BY15" s="71">
        <v>13.763999999999999</v>
      </c>
      <c r="BZ15" s="71">
        <v>2.8119999999999998</v>
      </c>
      <c r="CA15" s="71">
        <v>2.2200000000000002</v>
      </c>
      <c r="CB15" s="71">
        <v>3.7</v>
      </c>
      <c r="CC15" s="46">
        <v>3.996</v>
      </c>
      <c r="CD15" s="46">
        <v>2.0720000000000001</v>
      </c>
      <c r="CE15" s="46">
        <v>2.0720000000000001</v>
      </c>
      <c r="CF15" s="46">
        <v>1.6279999999999999</v>
      </c>
      <c r="CG15" s="46">
        <v>10.064</v>
      </c>
      <c r="CH15" s="46">
        <v>6.8079999999999998</v>
      </c>
      <c r="CI15" s="46">
        <v>10.064</v>
      </c>
      <c r="CJ15" s="46">
        <v>12.284000000000001</v>
      </c>
      <c r="CK15" s="46">
        <v>10.803999999999998</v>
      </c>
      <c r="CL15" s="46">
        <v>27.084</v>
      </c>
      <c r="CM15" s="46">
        <v>16.428000000000001</v>
      </c>
      <c r="CN15" s="46">
        <v>6.0680000000000005</v>
      </c>
      <c r="CO15" s="46">
        <v>10.113333333333335</v>
      </c>
      <c r="CP15" s="46">
        <v>7.4</v>
      </c>
      <c r="CQ15" s="46">
        <v>9.1760000000000002</v>
      </c>
      <c r="CR15" s="46">
        <v>3.552</v>
      </c>
      <c r="CS15" s="46">
        <v>2.2200000000000002</v>
      </c>
      <c r="CT15" s="71">
        <v>5.7720000000000002</v>
      </c>
      <c r="CU15" s="71">
        <v>3.7986666666666666</v>
      </c>
      <c r="CV15" s="71">
        <v>1.776</v>
      </c>
      <c r="CW15" s="71">
        <v>2.96</v>
      </c>
      <c r="CX15" s="71">
        <v>1.48</v>
      </c>
      <c r="CY15" s="71">
        <v>2.516</v>
      </c>
      <c r="CZ15" s="71">
        <v>5.476</v>
      </c>
      <c r="DA15" s="71">
        <v>12.875999999999999</v>
      </c>
      <c r="DB15" s="71">
        <v>19.684000000000001</v>
      </c>
      <c r="DC15" s="71">
        <v>28.12</v>
      </c>
      <c r="DD15" s="71">
        <v>6.66</v>
      </c>
      <c r="DE15" s="71">
        <v>43.215999999999994</v>
      </c>
      <c r="DF15" s="71">
        <v>35.076000000000001</v>
      </c>
      <c r="DG15" s="71">
        <v>4.2919999999999998</v>
      </c>
      <c r="DH15" s="71">
        <v>18.352</v>
      </c>
      <c r="DI15" s="71">
        <v>6.0680000000000005</v>
      </c>
      <c r="DJ15" s="71">
        <v>5.3279999999999994</v>
      </c>
      <c r="DK15" s="80">
        <v>25.751999999999999</v>
      </c>
      <c r="DL15" s="80">
        <v>13.468</v>
      </c>
      <c r="DM15" s="80">
        <v>8.5839999999999996</v>
      </c>
      <c r="DN15" s="80">
        <v>4.9333333333333336</v>
      </c>
      <c r="DO15" s="80">
        <v>17.02</v>
      </c>
      <c r="DP15" s="80">
        <v>18.563640000000003</v>
      </c>
      <c r="DQ15" s="80">
        <v>8.14</v>
      </c>
      <c r="DR15" s="80">
        <v>6.8573333333333339</v>
      </c>
      <c r="DS15" s="80">
        <v>9.5213333333333345</v>
      </c>
      <c r="DT15" s="80">
        <v>11.988</v>
      </c>
      <c r="DU15" s="80">
        <v>13.912000000000001</v>
      </c>
      <c r="DV15" s="80">
        <v>5.6239999999999997</v>
      </c>
      <c r="DW15" s="80">
        <v>5.6239999999999997</v>
      </c>
      <c r="DX15" s="80">
        <v>1.2826666666666666</v>
      </c>
      <c r="DY15" s="80">
        <v>0.69066666666666676</v>
      </c>
      <c r="DZ15" s="80">
        <v>0.44400000000000001</v>
      </c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98"/>
      <c r="EQ15" s="98"/>
      <c r="ER15" s="98"/>
      <c r="ES15" s="98"/>
      <c r="ET15" s="98"/>
      <c r="EU15" s="98"/>
      <c r="EV15" s="98"/>
      <c r="EW15" s="98"/>
      <c r="EX15" s="98"/>
      <c r="EY15" s="98"/>
      <c r="EZ15" s="98"/>
      <c r="FA15" s="98"/>
      <c r="FB15" s="98"/>
      <c r="FC15" s="98"/>
      <c r="FD15" s="98"/>
      <c r="FE15" s="98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</row>
    <row r="16" spans="1:311" ht="14.5" x14ac:dyDescent="0.35">
      <c r="A16" s="3" t="s">
        <v>12</v>
      </c>
      <c r="B16" s="56">
        <v>9.1999999999999993</v>
      </c>
      <c r="C16" s="52">
        <v>9</v>
      </c>
      <c r="D16" s="52">
        <v>10.199999999999999</v>
      </c>
      <c r="E16" s="52">
        <v>12.4</v>
      </c>
      <c r="F16" s="52">
        <v>14.2</v>
      </c>
      <c r="G16" s="52">
        <v>13.6</v>
      </c>
      <c r="H16" s="52">
        <v>14.4</v>
      </c>
      <c r="I16" s="68"/>
      <c r="J16" s="52">
        <v>31.3</v>
      </c>
      <c r="K16" s="52">
        <v>25.1</v>
      </c>
      <c r="L16" s="52">
        <v>17.100000000000001</v>
      </c>
      <c r="M16" s="52">
        <v>57.7</v>
      </c>
      <c r="N16" s="52">
        <v>85.3</v>
      </c>
      <c r="O16" s="52">
        <v>65.5</v>
      </c>
      <c r="P16" s="49">
        <v>16.600000000000001</v>
      </c>
      <c r="Q16" s="53">
        <v>7.7211600000000011</v>
      </c>
      <c r="R16" s="53">
        <v>8.7068399999999997</v>
      </c>
      <c r="S16" s="53">
        <v>7.0640400000000012</v>
      </c>
      <c r="T16" s="53">
        <v>9.9389400000000023</v>
      </c>
      <c r="U16" s="53">
        <v>12.238860000000001</v>
      </c>
      <c r="V16" s="53">
        <v>13.101330000000003</v>
      </c>
      <c r="W16" s="54">
        <v>13.30668</v>
      </c>
      <c r="X16" s="53">
        <v>54.705240000000011</v>
      </c>
      <c r="Y16" s="53">
        <v>31.706040000000002</v>
      </c>
      <c r="Z16" s="53">
        <v>34.827359999999999</v>
      </c>
      <c r="AA16" s="53">
        <v>45.998400000000011</v>
      </c>
      <c r="AB16" s="53">
        <v>49.284000000000006</v>
      </c>
      <c r="AC16" s="53">
        <v>34.745220000000003</v>
      </c>
      <c r="AD16" s="53">
        <v>25.381260000000001</v>
      </c>
      <c r="AE16" s="53">
        <v>17.290470000000003</v>
      </c>
      <c r="AF16" s="53">
        <v>13.635240000000001</v>
      </c>
      <c r="AG16" s="17">
        <v>12.649559999999999</v>
      </c>
      <c r="AH16" s="17">
        <v>9.9389400000000023</v>
      </c>
      <c r="AI16" s="17">
        <v>10.842480000000002</v>
      </c>
      <c r="AJ16" s="17">
        <v>9.1996800000000007</v>
      </c>
      <c r="AK16" s="17">
        <v>13.470960000000002</v>
      </c>
      <c r="AL16" s="17">
        <v>7.7211600000000011</v>
      </c>
      <c r="AM16" s="17">
        <v>19.877880000000005</v>
      </c>
      <c r="AN16" s="17">
        <v>20.28858</v>
      </c>
      <c r="AO16" s="17">
        <v>38.441520000000011</v>
      </c>
      <c r="AP16" s="17">
        <v>35.895180000000003</v>
      </c>
      <c r="AQ16" s="17">
        <v>48.216180000000001</v>
      </c>
      <c r="AR16" s="17">
        <v>24.313440000000003</v>
      </c>
      <c r="AS16" s="17">
        <v>60.865740000000002</v>
      </c>
      <c r="AT16" s="17">
        <v>82.961399999999998</v>
      </c>
      <c r="AU16" s="17">
        <v>65.547720000000012</v>
      </c>
      <c r="AV16" s="33">
        <v>37.537979999999997</v>
      </c>
      <c r="AW16" s="53">
        <v>13.63524</v>
      </c>
      <c r="AX16" s="53">
        <v>13.1424</v>
      </c>
      <c r="AY16" s="53">
        <v>26.079450000000005</v>
      </c>
      <c r="AZ16" s="53">
        <v>18.317219999999999</v>
      </c>
      <c r="BA16" s="53">
        <v>23.820599999999999</v>
      </c>
      <c r="BB16" s="53">
        <v>26.284800000000001</v>
      </c>
      <c r="BC16" s="53">
        <v>33.513120000000001</v>
      </c>
      <c r="BD16" s="53">
        <v>27.188340000000004</v>
      </c>
      <c r="BE16" s="53">
        <v>31.870320000000003</v>
      </c>
      <c r="BF16" s="53">
        <v>41.562840000000008</v>
      </c>
      <c r="BG16" s="53">
        <v>41.891400000000004</v>
      </c>
      <c r="BH16" s="53">
        <v>40.960480000000004</v>
      </c>
      <c r="BI16" s="53">
        <v>36.963000000000008</v>
      </c>
      <c r="BJ16" s="53">
        <v>56.265900000000009</v>
      </c>
      <c r="BK16" s="53">
        <v>15.442320000000002</v>
      </c>
      <c r="BL16" s="53">
        <v>12.978120000000001</v>
      </c>
      <c r="BM16" s="60">
        <v>11.171040000000001</v>
      </c>
      <c r="BN16" s="60">
        <v>8.4604200000000009</v>
      </c>
      <c r="BO16" s="60">
        <v>7.4747400000000006</v>
      </c>
      <c r="BP16" s="60">
        <v>9.3639600000000005</v>
      </c>
      <c r="BQ16" s="60">
        <v>9.8157300000000003</v>
      </c>
      <c r="BR16" s="60">
        <v>9.7746600000000008</v>
      </c>
      <c r="BS16" s="60">
        <v>12.813840000000001</v>
      </c>
      <c r="BT16" s="60">
        <v>13.799519999999999</v>
      </c>
      <c r="BU16" s="60">
        <v>18.563640000000003</v>
      </c>
      <c r="BV16" s="60">
        <v>14.62092</v>
      </c>
      <c r="BW16" s="60">
        <v>24.765210000000003</v>
      </c>
      <c r="BX16" s="60">
        <v>35.238060000000004</v>
      </c>
      <c r="BY16" s="60">
        <v>22.670639999999999</v>
      </c>
      <c r="BZ16" s="60">
        <v>10.308570000000001</v>
      </c>
      <c r="CA16" s="60">
        <v>7.803300000000001</v>
      </c>
      <c r="CB16" s="60">
        <v>7.5568800000000005</v>
      </c>
      <c r="CC16" s="37">
        <v>8.2550699999999999</v>
      </c>
      <c r="CD16" s="37">
        <v>6.0783600000000009</v>
      </c>
      <c r="CE16" s="37">
        <v>7.7211600000000011</v>
      </c>
      <c r="CF16" s="37">
        <v>8.4604200000000009</v>
      </c>
      <c r="CG16" s="37">
        <v>21.684960000000004</v>
      </c>
      <c r="CH16" s="37">
        <v>15.113760000000001</v>
      </c>
      <c r="CI16" s="37">
        <v>17.372610000000002</v>
      </c>
      <c r="CJ16" s="37">
        <v>21.356400000000004</v>
      </c>
      <c r="CK16" s="37">
        <v>23.492039999999999</v>
      </c>
      <c r="CL16" s="37">
        <v>39.262920000000001</v>
      </c>
      <c r="CM16" s="37">
        <v>28.66686</v>
      </c>
      <c r="CN16" s="37">
        <v>14.867340000000002</v>
      </c>
      <c r="CO16" s="37">
        <v>19.7136</v>
      </c>
      <c r="CP16" s="37">
        <v>17.906520000000004</v>
      </c>
      <c r="CQ16" s="37">
        <v>17.413679999999999</v>
      </c>
      <c r="CR16" s="37">
        <v>13.717380000000002</v>
      </c>
      <c r="CS16" s="37">
        <v>9.5282400000000003</v>
      </c>
      <c r="CT16" s="60">
        <v>12.56742</v>
      </c>
      <c r="CU16" s="60">
        <v>7.6390200000000004</v>
      </c>
      <c r="CV16" s="60">
        <v>7.2283200000000001</v>
      </c>
      <c r="CW16" s="60">
        <v>7.8854400000000009</v>
      </c>
      <c r="CX16" s="60">
        <v>8.0497200000000007</v>
      </c>
      <c r="CY16" s="60">
        <v>10.59606</v>
      </c>
      <c r="CZ16" s="60">
        <v>14.949480000000001</v>
      </c>
      <c r="DA16" s="60">
        <v>25.750890000000005</v>
      </c>
      <c r="DB16" s="60">
        <v>30.802499999999998</v>
      </c>
      <c r="DC16" s="60">
        <v>40.987860000000005</v>
      </c>
      <c r="DD16" s="60">
        <v>18.235080000000004</v>
      </c>
      <c r="DE16" s="60">
        <v>59.140800000000006</v>
      </c>
      <c r="DF16" s="60">
        <v>56.43018</v>
      </c>
      <c r="DG16" s="60">
        <v>17.577960000000001</v>
      </c>
      <c r="DH16" s="60">
        <v>30.473940000000002</v>
      </c>
      <c r="DI16" s="60">
        <v>21.356400000000004</v>
      </c>
      <c r="DJ16" s="60">
        <v>13.799520000000001</v>
      </c>
      <c r="DK16" s="78">
        <v>34.005960000000002</v>
      </c>
      <c r="DL16" s="78">
        <v>20.206440000000004</v>
      </c>
      <c r="DM16" s="78">
        <v>17.044049999999999</v>
      </c>
      <c r="DN16" s="78">
        <v>15.524460000000001</v>
      </c>
      <c r="DO16" s="78">
        <v>28.954349999999998</v>
      </c>
      <c r="DP16" s="78">
        <v>18.563640000000003</v>
      </c>
      <c r="DQ16" s="78">
        <v>13.470960000000002</v>
      </c>
      <c r="DR16" s="78">
        <v>16.428000000000001</v>
      </c>
      <c r="DS16" s="78">
        <v>16.920840000000002</v>
      </c>
      <c r="DT16" s="78">
        <v>24.970559999999999</v>
      </c>
      <c r="DU16" s="78">
        <v>23.656320000000001</v>
      </c>
      <c r="DV16" s="78">
        <v>14.128080000000001</v>
      </c>
      <c r="DW16" s="78"/>
      <c r="DX16" s="78">
        <v>8.5425599999999999</v>
      </c>
      <c r="DY16" s="78">
        <v>7.2283200000000001</v>
      </c>
      <c r="DZ16" s="78">
        <v>6.0783600000000009</v>
      </c>
      <c r="EA16" s="91">
        <v>19</v>
      </c>
      <c r="EB16" s="90">
        <v>2</v>
      </c>
      <c r="EC16" s="90">
        <v>9</v>
      </c>
      <c r="ED16" s="90">
        <v>9</v>
      </c>
      <c r="EE16" s="90">
        <v>3</v>
      </c>
      <c r="EF16" s="90">
        <v>13</v>
      </c>
      <c r="EG16" s="91">
        <v>11</v>
      </c>
      <c r="EH16" s="42">
        <v>20</v>
      </c>
      <c r="EI16" s="95">
        <v>10</v>
      </c>
      <c r="EJ16" s="90">
        <v>19</v>
      </c>
      <c r="EK16" s="90">
        <v>26</v>
      </c>
      <c r="EL16" s="90">
        <v>10</v>
      </c>
      <c r="EM16" s="90">
        <v>5</v>
      </c>
      <c r="EN16" s="42">
        <v>3</v>
      </c>
      <c r="EO16" s="92">
        <v>17</v>
      </c>
      <c r="EP16" s="102">
        <v>6</v>
      </c>
      <c r="EQ16" s="3"/>
      <c r="ER16" s="3">
        <v>4</v>
      </c>
      <c r="ES16" s="3">
        <v>9</v>
      </c>
      <c r="ET16" s="3">
        <v>6</v>
      </c>
      <c r="EU16" s="3">
        <v>12</v>
      </c>
      <c r="EV16" s="105">
        <v>11</v>
      </c>
      <c r="EW16" s="105">
        <v>16</v>
      </c>
      <c r="EX16" s="106">
        <v>23</v>
      </c>
      <c r="EY16" s="107">
        <v>7</v>
      </c>
      <c r="EZ16" s="3">
        <v>10</v>
      </c>
      <c r="FA16" s="3">
        <v>6</v>
      </c>
      <c r="FB16" s="3">
        <v>10</v>
      </c>
      <c r="FC16" s="98"/>
      <c r="FD16" s="3">
        <v>10</v>
      </c>
      <c r="FE16" s="106">
        <v>5</v>
      </c>
      <c r="FF16" s="91">
        <v>11</v>
      </c>
      <c r="FG16" s="14">
        <v>14</v>
      </c>
      <c r="FH16" s="14">
        <v>6</v>
      </c>
      <c r="FI16" s="14">
        <v>13</v>
      </c>
      <c r="FJ16" s="14">
        <v>5</v>
      </c>
      <c r="FK16" s="90">
        <v>19</v>
      </c>
      <c r="FL16" s="91">
        <v>11</v>
      </c>
      <c r="FM16" s="91">
        <v>6</v>
      </c>
      <c r="FN16" s="42">
        <v>15</v>
      </c>
      <c r="FO16" s="95">
        <v>9</v>
      </c>
      <c r="FP16" s="90">
        <v>6</v>
      </c>
      <c r="FQ16" s="90">
        <v>19</v>
      </c>
      <c r="FR16" s="14">
        <v>8</v>
      </c>
      <c r="FS16" s="90">
        <v>9</v>
      </c>
      <c r="FT16" s="42">
        <v>7</v>
      </c>
      <c r="FU16" s="171">
        <v>15</v>
      </c>
      <c r="FV16" s="172">
        <v>8</v>
      </c>
      <c r="FW16" s="172">
        <v>3</v>
      </c>
      <c r="FX16" s="172">
        <v>11</v>
      </c>
      <c r="FY16" s="172">
        <v>8</v>
      </c>
      <c r="FZ16" s="170">
        <v>8</v>
      </c>
      <c r="GA16" s="171">
        <v>23</v>
      </c>
      <c r="GB16" s="171">
        <v>25</v>
      </c>
      <c r="GC16" s="173">
        <v>25</v>
      </c>
      <c r="GD16" s="174">
        <v>17</v>
      </c>
      <c r="GE16" s="170">
        <v>42</v>
      </c>
      <c r="GF16" s="172">
        <v>33</v>
      </c>
      <c r="GG16" s="170">
        <v>9</v>
      </c>
      <c r="GH16" s="170">
        <v>9</v>
      </c>
      <c r="GI16" s="173">
        <v>7</v>
      </c>
      <c r="GJ16" s="171">
        <v>8</v>
      </c>
      <c r="GK16" s="179">
        <v>12</v>
      </c>
      <c r="GL16" s="179">
        <v>5</v>
      </c>
      <c r="GM16" s="179">
        <v>9</v>
      </c>
      <c r="GN16" s="179">
        <v>9</v>
      </c>
      <c r="GO16" s="168">
        <v>10</v>
      </c>
      <c r="GP16" s="167">
        <v>25</v>
      </c>
      <c r="GQ16" s="167">
        <v>34</v>
      </c>
      <c r="GR16" s="169">
        <v>55</v>
      </c>
      <c r="GS16" s="169">
        <v>34</v>
      </c>
      <c r="GT16" s="174">
        <v>73</v>
      </c>
      <c r="GU16" s="172">
        <v>53</v>
      </c>
      <c r="GV16" s="170">
        <v>46</v>
      </c>
      <c r="GW16" s="170">
        <v>11</v>
      </c>
      <c r="GX16" s="173">
        <v>7</v>
      </c>
      <c r="GY16" s="216">
        <v>29</v>
      </c>
      <c r="GZ16" s="216">
        <v>13</v>
      </c>
      <c r="HA16" s="216">
        <v>5</v>
      </c>
      <c r="HB16" s="216">
        <v>2</v>
      </c>
      <c r="HC16" s="216">
        <v>10</v>
      </c>
      <c r="HD16" s="216">
        <v>33</v>
      </c>
      <c r="HE16" s="216">
        <v>27</v>
      </c>
      <c r="HF16" s="217">
        <v>22</v>
      </c>
      <c r="HG16" s="217">
        <v>83</v>
      </c>
      <c r="HH16" s="217">
        <v>96</v>
      </c>
      <c r="HI16" s="218">
        <v>51</v>
      </c>
      <c r="HJ16" s="219">
        <v>25</v>
      </c>
      <c r="HK16" s="217">
        <v>2</v>
      </c>
      <c r="HL16" s="218">
        <v>16</v>
      </c>
      <c r="HM16" s="217">
        <v>6</v>
      </c>
      <c r="HN16" s="246">
        <v>7</v>
      </c>
      <c r="HO16" s="246">
        <v>10</v>
      </c>
      <c r="HP16" s="246">
        <v>2</v>
      </c>
      <c r="HQ16" s="246">
        <v>2</v>
      </c>
      <c r="HR16" s="246">
        <v>6</v>
      </c>
      <c r="HS16" s="246">
        <v>10</v>
      </c>
      <c r="HT16" s="246">
        <v>26</v>
      </c>
      <c r="HU16" s="246">
        <v>11</v>
      </c>
      <c r="HV16" s="246">
        <v>2</v>
      </c>
      <c r="HW16" s="246">
        <v>6</v>
      </c>
      <c r="HX16" s="246">
        <v>25</v>
      </c>
      <c r="HY16" s="246">
        <v>2</v>
      </c>
      <c r="HZ16" s="246">
        <v>2</v>
      </c>
      <c r="IA16" s="246">
        <v>2</v>
      </c>
      <c r="IB16" s="246">
        <v>2</v>
      </c>
      <c r="IC16" s="246">
        <v>6</v>
      </c>
      <c r="ID16" s="263">
        <v>4</v>
      </c>
      <c r="IE16" s="263">
        <v>2</v>
      </c>
      <c r="IF16" s="263">
        <v>7</v>
      </c>
      <c r="IG16" s="263">
        <v>26</v>
      </c>
      <c r="IH16" s="263">
        <v>19</v>
      </c>
      <c r="II16" s="263">
        <v>25</v>
      </c>
      <c r="IJ16" s="263">
        <v>14</v>
      </c>
      <c r="IK16" s="263">
        <v>2</v>
      </c>
      <c r="IL16" s="263">
        <v>26</v>
      </c>
      <c r="IM16" s="263">
        <v>3</v>
      </c>
      <c r="IN16" s="263">
        <v>7</v>
      </c>
      <c r="IO16" s="263">
        <v>6</v>
      </c>
      <c r="IP16" s="263">
        <v>9</v>
      </c>
      <c r="IQ16" s="263">
        <v>2</v>
      </c>
    </row>
    <row r="17" spans="1:311" x14ac:dyDescent="0.3">
      <c r="A17" s="3" t="s">
        <v>13</v>
      </c>
      <c r="B17" s="52">
        <v>16.7</v>
      </c>
      <c r="C17" s="52">
        <v>11.9</v>
      </c>
      <c r="D17" s="52">
        <v>6.6</v>
      </c>
      <c r="E17" s="52">
        <v>7.6</v>
      </c>
      <c r="F17" s="52">
        <v>8.6999999999999993</v>
      </c>
      <c r="G17" s="52">
        <v>6.7</v>
      </c>
      <c r="H17" s="52">
        <v>8.4</v>
      </c>
      <c r="I17" s="52">
        <v>12.4</v>
      </c>
      <c r="J17" s="52">
        <v>14.4</v>
      </c>
      <c r="K17" s="52">
        <v>7</v>
      </c>
      <c r="L17" s="52">
        <v>24.7</v>
      </c>
      <c r="M17" s="52">
        <v>38.4</v>
      </c>
      <c r="N17" s="52">
        <v>15.3</v>
      </c>
      <c r="O17" s="52">
        <v>21.1</v>
      </c>
      <c r="P17" s="49">
        <v>17.899999999999999</v>
      </c>
      <c r="Q17" s="53">
        <v>19.868999999999996</v>
      </c>
      <c r="R17" s="53">
        <v>5.6179591836734701</v>
      </c>
      <c r="S17" s="53">
        <v>5.5277999999999992</v>
      </c>
      <c r="T17" s="53">
        <v>8.416483516483515</v>
      </c>
      <c r="U17" s="53">
        <v>2.6002209944751384</v>
      </c>
      <c r="V17" s="53">
        <v>5.1474725274725266</v>
      </c>
      <c r="W17" s="53">
        <v>8.6357999999999997</v>
      </c>
      <c r="X17" s="53">
        <v>24.483428571428576</v>
      </c>
      <c r="Y17" s="53">
        <v>22.92442105263158</v>
      </c>
      <c r="Z17" s="53">
        <v>26.220666666666666</v>
      </c>
      <c r="AA17" s="53">
        <v>13.62378947368421</v>
      </c>
      <c r="AB17" s="53">
        <v>31.368311688311689</v>
      </c>
      <c r="AC17" s="53">
        <v>32.203058823529418</v>
      </c>
      <c r="AD17" s="53">
        <v>124.70849999999999</v>
      </c>
      <c r="AE17" s="53">
        <v>23.913260869565217</v>
      </c>
      <c r="AF17" s="53">
        <v>5.9095774647887334</v>
      </c>
      <c r="AG17" s="17">
        <v>16.117199999999997</v>
      </c>
      <c r="AH17" s="17">
        <v>16.695306122448979</v>
      </c>
      <c r="AI17" s="17">
        <v>6.1115294117647059</v>
      </c>
      <c r="AJ17" s="17">
        <v>7.2751807228915668</v>
      </c>
      <c r="AK17" s="17">
        <v>6.29</v>
      </c>
      <c r="AL17" s="17">
        <v>5.55</v>
      </c>
      <c r="AM17" s="17">
        <v>17.95304347826087</v>
      </c>
      <c r="AN17" s="17">
        <v>19.535999999999998</v>
      </c>
      <c r="AO17" s="17">
        <v>17.331136363636361</v>
      </c>
      <c r="AP17" s="17">
        <v>29.303999999999995</v>
      </c>
      <c r="AQ17" s="17">
        <v>21.706666666666667</v>
      </c>
      <c r="AR17" s="17">
        <v>21.711600000000001</v>
      </c>
      <c r="AS17" s="17">
        <v>18.993333333333336</v>
      </c>
      <c r="AT17" s="17">
        <v>18.017052631578949</v>
      </c>
      <c r="AU17" s="17">
        <v>21.928666666666668</v>
      </c>
      <c r="AV17" s="33">
        <v>8.1893333333333338</v>
      </c>
      <c r="AW17" s="53">
        <v>23.137333333333327</v>
      </c>
      <c r="AX17" s="53">
        <v>9.2253333333333334</v>
      </c>
      <c r="AY17" s="53">
        <v>23.961904761904762</v>
      </c>
      <c r="AZ17" s="53">
        <v>8.6086666666666645</v>
      </c>
      <c r="BA17" s="53">
        <v>15.391999999999999</v>
      </c>
      <c r="BB17" s="53">
        <v>10.156499999999999</v>
      </c>
      <c r="BC17" s="53">
        <v>8.6801999999999992</v>
      </c>
      <c r="BD17" s="53">
        <v>18.337199999999999</v>
      </c>
      <c r="BE17" s="53">
        <v>110.49180722891566</v>
      </c>
      <c r="BF17" s="53">
        <v>36.119399999999999</v>
      </c>
      <c r="BG17" s="53">
        <v>136.82210526315788</v>
      </c>
      <c r="BH17" s="53">
        <v>50.260799999999989</v>
      </c>
      <c r="BI17" s="53">
        <v>62.026799999999994</v>
      </c>
      <c r="BJ17" s="53">
        <v>12.542999999999997</v>
      </c>
      <c r="BK17" s="53">
        <v>14.876288659793815</v>
      </c>
      <c r="BL17" s="53">
        <v>11.766</v>
      </c>
      <c r="BM17" s="60">
        <v>8.0808</v>
      </c>
      <c r="BN17" s="60">
        <v>8.3027999999999995</v>
      </c>
      <c r="BO17" s="60">
        <v>8.5025999999999993</v>
      </c>
      <c r="BP17" s="60">
        <v>5.3946000000000005</v>
      </c>
      <c r="BQ17" s="60">
        <v>5.727599999999998</v>
      </c>
      <c r="BR17" s="60">
        <v>6.6377999999999995</v>
      </c>
      <c r="BS17" s="60">
        <v>7.8143999999999991</v>
      </c>
      <c r="BT17" s="60">
        <v>9.8346</v>
      </c>
      <c r="BU17" s="60">
        <v>17.160599999999999</v>
      </c>
      <c r="BV17" s="60">
        <v>16.561199999999999</v>
      </c>
      <c r="BW17" s="60">
        <v>19.402799999999999</v>
      </c>
      <c r="BX17" s="60">
        <v>13.408799999999999</v>
      </c>
      <c r="BY17" s="60">
        <v>16.738799999999998</v>
      </c>
      <c r="BZ17" s="60">
        <v>6.6821999999999999</v>
      </c>
      <c r="CA17" s="60">
        <v>8.9909999999999997</v>
      </c>
      <c r="CB17" s="60">
        <v>4.3068</v>
      </c>
      <c r="CC17" s="37">
        <v>4.0625999999999998</v>
      </c>
      <c r="CD17" s="37">
        <v>6.7272727272727266</v>
      </c>
      <c r="CE17" s="37">
        <v>9.3461999999999996</v>
      </c>
      <c r="CF17" s="37">
        <v>5.2614000000000001</v>
      </c>
      <c r="CG17" s="37">
        <v>14.7408</v>
      </c>
      <c r="CH17" s="37">
        <v>13.342199999999998</v>
      </c>
      <c r="CI17" s="37">
        <v>10.789199999999999</v>
      </c>
      <c r="CJ17" s="37">
        <v>8.6357999999999997</v>
      </c>
      <c r="CK17" s="37">
        <v>11.766</v>
      </c>
      <c r="CL17" s="37">
        <v>20.090999999999998</v>
      </c>
      <c r="CM17" s="37">
        <v>20.978999999999996</v>
      </c>
      <c r="CN17" s="37">
        <v>31.460571428571431</v>
      </c>
      <c r="CO17" s="37">
        <v>17.515799999999999</v>
      </c>
      <c r="CP17" s="37">
        <v>42.412867132867127</v>
      </c>
      <c r="CQ17" s="37">
        <v>7.6367999999999991</v>
      </c>
      <c r="CR17" s="37">
        <v>9.5237999999999996</v>
      </c>
      <c r="CS17" s="37">
        <v>9.99</v>
      </c>
      <c r="CT17" s="60">
        <v>4.4843999999999991</v>
      </c>
      <c r="CU17" s="60">
        <v>6.6155999999999997</v>
      </c>
      <c r="CV17" s="60">
        <v>6.6821999999999999</v>
      </c>
      <c r="CW17" s="60">
        <v>6.5489999999999995</v>
      </c>
      <c r="CX17" s="60">
        <v>7.7033999999999985</v>
      </c>
      <c r="CY17" s="60">
        <v>5.5056000000000003</v>
      </c>
      <c r="CZ17" s="60">
        <v>8.1029999999999998</v>
      </c>
      <c r="DA17" s="60">
        <v>11.854800000000001</v>
      </c>
      <c r="DB17" s="60">
        <v>15.562199999999997</v>
      </c>
      <c r="DC17" s="60">
        <v>17.848800000000001</v>
      </c>
      <c r="DD17" s="60">
        <v>19.247399999999999</v>
      </c>
      <c r="DE17" s="60">
        <v>24.664200000000005</v>
      </c>
      <c r="DF17" s="60">
        <v>26.551199999999998</v>
      </c>
      <c r="DG17" s="60">
        <v>28.149600000000003</v>
      </c>
      <c r="DH17" s="60">
        <v>11.943600000000002</v>
      </c>
      <c r="DI17" s="60">
        <v>8.0141999999999989</v>
      </c>
      <c r="DJ17" s="60">
        <v>38.053411764705892</v>
      </c>
      <c r="DK17" s="78">
        <v>5.5722000000000005</v>
      </c>
      <c r="DL17" s="78">
        <v>9.4572000000000003</v>
      </c>
      <c r="DM17" s="78">
        <v>23.488148148148145</v>
      </c>
      <c r="DN17" s="78">
        <v>11.366399999999999</v>
      </c>
      <c r="DO17" s="78">
        <v>19.188251748251744</v>
      </c>
      <c r="DP17" s="78">
        <v>11.499599999999999</v>
      </c>
      <c r="DQ17" s="78">
        <v>11.632800000000001</v>
      </c>
      <c r="DR17" s="78">
        <v>6.0384000000000002</v>
      </c>
      <c r="DS17" s="78">
        <v>6.7709999999999999</v>
      </c>
      <c r="DT17" s="78">
        <v>15.118199999999998</v>
      </c>
      <c r="DU17" s="78">
        <v>6.8153999999999995</v>
      </c>
      <c r="DV17" s="78">
        <v>14.940600000000002</v>
      </c>
      <c r="DW17" s="78">
        <v>18.87</v>
      </c>
      <c r="DX17" s="78">
        <v>8.0364000000000004</v>
      </c>
      <c r="DY17" s="78">
        <v>13.120199999999999</v>
      </c>
      <c r="DZ17" s="78">
        <v>15.317999999999998</v>
      </c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98"/>
      <c r="EQ17" s="98"/>
      <c r="ER17" s="98"/>
      <c r="ES17" s="98"/>
      <c r="ET17" s="98"/>
      <c r="EU17" s="98"/>
      <c r="EV17" s="98"/>
      <c r="EW17" s="98"/>
      <c r="EX17" s="98"/>
      <c r="EY17" s="98"/>
      <c r="EZ17" s="98"/>
      <c r="FA17" s="98"/>
      <c r="FB17" s="98"/>
      <c r="FC17" s="98"/>
      <c r="FD17" s="98"/>
      <c r="FE17" s="98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</row>
    <row r="18" spans="1:311" ht="14.5" x14ac:dyDescent="0.35">
      <c r="A18" s="3" t="s">
        <v>14</v>
      </c>
      <c r="B18" s="52">
        <v>25.9</v>
      </c>
      <c r="C18" s="52">
        <v>20.9</v>
      </c>
      <c r="D18" s="52">
        <v>16.8</v>
      </c>
      <c r="E18" s="52">
        <v>20</v>
      </c>
      <c r="F18" s="52">
        <v>22.9</v>
      </c>
      <c r="G18" s="52">
        <v>20.3</v>
      </c>
      <c r="H18" s="49"/>
      <c r="I18" s="52">
        <v>26.8</v>
      </c>
      <c r="J18" s="52">
        <v>45.7</v>
      </c>
      <c r="K18" s="52">
        <v>32.1</v>
      </c>
      <c r="L18" s="52">
        <v>41.8</v>
      </c>
      <c r="M18" s="52">
        <v>96.1</v>
      </c>
      <c r="N18" s="52">
        <v>100.5</v>
      </c>
      <c r="O18" s="52">
        <v>86.6</v>
      </c>
      <c r="P18" s="49">
        <v>34.5</v>
      </c>
      <c r="Q18" s="53">
        <v>27.590159999999997</v>
      </c>
      <c r="R18" s="53">
        <v>14.32479918367347</v>
      </c>
      <c r="S18" s="53">
        <v>12.591840000000001</v>
      </c>
      <c r="T18" s="53">
        <v>18.355423516483519</v>
      </c>
      <c r="U18" s="53">
        <v>14.83908099447514</v>
      </c>
      <c r="V18" s="53">
        <v>18.248802527472527</v>
      </c>
      <c r="W18" s="53">
        <v>21.94248</v>
      </c>
      <c r="X18" s="53">
        <v>79.188668571428593</v>
      </c>
      <c r="Y18" s="53">
        <v>54.630461052631581</v>
      </c>
      <c r="Z18" s="53">
        <v>61.048026666666665</v>
      </c>
      <c r="AA18" s="53">
        <v>59.622189473684223</v>
      </c>
      <c r="AB18" s="53">
        <v>80.652311688311698</v>
      </c>
      <c r="AC18" s="53">
        <v>66.948278823529421</v>
      </c>
      <c r="AD18" s="53">
        <v>150.08975999999998</v>
      </c>
      <c r="AE18" s="53">
        <v>41.20373086956522</v>
      </c>
      <c r="AF18" s="53">
        <v>19.544817464788736</v>
      </c>
      <c r="AG18" s="26">
        <v>28.766759999999998</v>
      </c>
      <c r="AH18" s="12">
        <v>26.634246122448982</v>
      </c>
      <c r="AI18" s="12">
        <v>16.954009411764709</v>
      </c>
      <c r="AJ18" s="12">
        <v>16.474860722891567</v>
      </c>
      <c r="AK18" s="12">
        <v>19.760960000000001</v>
      </c>
      <c r="AL18" s="12">
        <v>13.271160000000002</v>
      </c>
      <c r="AM18" s="12">
        <v>37.830923478260871</v>
      </c>
      <c r="AN18" s="12">
        <v>39.824579999999997</v>
      </c>
      <c r="AO18" s="12">
        <v>55.772656363636372</v>
      </c>
      <c r="AP18" s="12">
        <v>65.199179999999998</v>
      </c>
      <c r="AQ18" s="12">
        <v>69.922846666666672</v>
      </c>
      <c r="AR18" s="12">
        <v>46.025040000000004</v>
      </c>
      <c r="AS18" s="12">
        <v>79.859073333333342</v>
      </c>
      <c r="AT18" s="12">
        <v>100.97845263157895</v>
      </c>
      <c r="AU18" s="12">
        <v>87.476386666666684</v>
      </c>
      <c r="AV18" s="29">
        <v>45.727313333333328</v>
      </c>
      <c r="AW18" s="37">
        <v>36.772573333333327</v>
      </c>
      <c r="AX18" s="37">
        <v>22.367733333333334</v>
      </c>
      <c r="AY18" s="37">
        <v>50.04135476190477</v>
      </c>
      <c r="AZ18" s="37">
        <v>26.925886666666663</v>
      </c>
      <c r="BA18" s="37">
        <v>39.212599999999995</v>
      </c>
      <c r="BB18" s="37">
        <v>36.441299999999998</v>
      </c>
      <c r="BC18" s="37">
        <v>42.19332</v>
      </c>
      <c r="BD18" s="37">
        <v>45.525540000000007</v>
      </c>
      <c r="BE18" s="37">
        <v>142.36212722891565</v>
      </c>
      <c r="BF18" s="37">
        <v>77.682240000000007</v>
      </c>
      <c r="BG18" s="37">
        <v>178.71350526315788</v>
      </c>
      <c r="BH18" s="37">
        <v>91.221279999999993</v>
      </c>
      <c r="BI18" s="37">
        <v>98.989800000000002</v>
      </c>
      <c r="BJ18" s="37">
        <v>68.808900000000008</v>
      </c>
      <c r="BK18" s="37">
        <v>30.318608659793817</v>
      </c>
      <c r="BL18" s="37">
        <v>24.744120000000002</v>
      </c>
      <c r="BM18" s="60">
        <v>19.251840000000001</v>
      </c>
      <c r="BN18" s="60">
        <v>16.76322</v>
      </c>
      <c r="BO18" s="60">
        <v>15.97734</v>
      </c>
      <c r="BP18" s="60">
        <v>14.758560000000001</v>
      </c>
      <c r="BQ18" s="60">
        <v>15.543329999999997</v>
      </c>
      <c r="BR18" s="60">
        <v>16.412459999999999</v>
      </c>
      <c r="BS18" s="60">
        <v>20.628239999999998</v>
      </c>
      <c r="BT18" s="60">
        <v>23.634119999999999</v>
      </c>
      <c r="BU18" s="60">
        <v>35.724240000000002</v>
      </c>
      <c r="BV18" s="60">
        <v>31.182119999999998</v>
      </c>
      <c r="BW18" s="60">
        <v>44.168010000000002</v>
      </c>
      <c r="BX18" s="60">
        <v>48.646860000000004</v>
      </c>
      <c r="BY18" s="60">
        <v>39.409439999999996</v>
      </c>
      <c r="BZ18" s="60">
        <v>16.990770000000001</v>
      </c>
      <c r="CA18" s="60">
        <v>16.7943</v>
      </c>
      <c r="CB18" s="60">
        <v>11.86368</v>
      </c>
      <c r="CC18" s="37">
        <v>12.31767</v>
      </c>
      <c r="CD18" s="37">
        <v>12.805632727272727</v>
      </c>
      <c r="CE18" s="37">
        <v>17.067360000000001</v>
      </c>
      <c r="CF18" s="37">
        <v>13.721820000000001</v>
      </c>
      <c r="CG18" s="37">
        <v>36.425760000000004</v>
      </c>
      <c r="CH18" s="37">
        <v>28.455959999999997</v>
      </c>
      <c r="CI18" s="37">
        <v>28.161810000000003</v>
      </c>
      <c r="CJ18" s="37">
        <v>29.992200000000004</v>
      </c>
      <c r="CK18" s="37">
        <v>35.258040000000001</v>
      </c>
      <c r="CL18" s="37">
        <v>59.353920000000002</v>
      </c>
      <c r="CM18" s="37">
        <v>49.645859999999999</v>
      </c>
      <c r="CN18" s="37">
        <v>46.327911428571433</v>
      </c>
      <c r="CO18" s="37">
        <v>37.229399999999998</v>
      </c>
      <c r="CP18" s="37">
        <v>60.319387132867135</v>
      </c>
      <c r="CQ18" s="37">
        <v>25.05048</v>
      </c>
      <c r="CR18" s="37">
        <v>23.24118</v>
      </c>
      <c r="CS18" s="37">
        <v>19.518239999999999</v>
      </c>
      <c r="CT18" s="60">
        <v>17.051819999999999</v>
      </c>
      <c r="CU18" s="60">
        <v>14.254619999999999</v>
      </c>
      <c r="CV18" s="60">
        <v>13.91052</v>
      </c>
      <c r="CW18" s="60">
        <v>14.43444</v>
      </c>
      <c r="CX18" s="60">
        <v>15.753119999999999</v>
      </c>
      <c r="CY18" s="60">
        <v>16.101659999999999</v>
      </c>
      <c r="CZ18" s="60">
        <v>23.052480000000003</v>
      </c>
      <c r="DA18" s="60">
        <v>37.60569000000001</v>
      </c>
      <c r="DB18" s="60">
        <v>46.364699999999999</v>
      </c>
      <c r="DC18" s="60">
        <v>58.836660000000009</v>
      </c>
      <c r="DD18" s="60">
        <v>37.482480000000002</v>
      </c>
      <c r="DE18" s="60">
        <v>83.805000000000007</v>
      </c>
      <c r="DF18" s="60">
        <v>82.981380000000001</v>
      </c>
      <c r="DG18" s="60">
        <v>45.727560000000004</v>
      </c>
      <c r="DH18" s="60">
        <v>42.417540000000002</v>
      </c>
      <c r="DI18" s="60">
        <v>29.370600000000003</v>
      </c>
      <c r="DJ18" s="60">
        <v>51.852931764705893</v>
      </c>
      <c r="DK18" s="78">
        <v>39.578160000000004</v>
      </c>
      <c r="DL18" s="78">
        <v>29.663640000000004</v>
      </c>
      <c r="DM18" s="78">
        <v>40.53219814814814</v>
      </c>
      <c r="DN18" s="78">
        <v>26.89086</v>
      </c>
      <c r="DO18" s="78">
        <v>48.142601748251742</v>
      </c>
      <c r="DP18" s="78">
        <v>30.06324</v>
      </c>
      <c r="DQ18" s="78">
        <v>25.103760000000001</v>
      </c>
      <c r="DR18" s="78">
        <v>22.4664</v>
      </c>
      <c r="DS18" s="78">
        <v>23.691840000000003</v>
      </c>
      <c r="DT18" s="78">
        <v>40.088759999999994</v>
      </c>
      <c r="DU18" s="78">
        <v>30.471720000000001</v>
      </c>
      <c r="DV18" s="78">
        <v>29.643660000000004</v>
      </c>
      <c r="DW18" s="78">
        <v>32.998080000000002</v>
      </c>
      <c r="DX18" s="78">
        <v>16.578960000000002</v>
      </c>
      <c r="DY18" s="78">
        <v>20.348520000000001</v>
      </c>
      <c r="DZ18" s="78">
        <v>21.396359999999998</v>
      </c>
      <c r="EA18" s="91">
        <v>22</v>
      </c>
      <c r="EB18" s="90">
        <v>11</v>
      </c>
      <c r="EC18" s="90">
        <v>17</v>
      </c>
      <c r="ED18" s="90">
        <v>12</v>
      </c>
      <c r="EE18" s="90">
        <v>9</v>
      </c>
      <c r="EF18" s="90">
        <v>14</v>
      </c>
      <c r="EG18" s="91">
        <v>17</v>
      </c>
      <c r="EH18" s="42">
        <v>45</v>
      </c>
      <c r="EI18" s="90">
        <v>37</v>
      </c>
      <c r="EJ18" s="90">
        <v>51</v>
      </c>
      <c r="EK18" s="90">
        <v>70</v>
      </c>
      <c r="EL18" s="90">
        <v>49</v>
      </c>
      <c r="EM18" s="90">
        <v>23</v>
      </c>
      <c r="EN18" s="42">
        <v>21</v>
      </c>
      <c r="EO18" s="92">
        <v>37</v>
      </c>
      <c r="EP18" s="105">
        <v>13</v>
      </c>
      <c r="EQ18" s="3">
        <v>11</v>
      </c>
      <c r="ER18" s="3">
        <v>16</v>
      </c>
      <c r="ES18" s="3">
        <v>29</v>
      </c>
      <c r="ET18" s="3">
        <v>10</v>
      </c>
      <c r="EU18" s="3">
        <v>24</v>
      </c>
      <c r="EV18" s="105">
        <v>16</v>
      </c>
      <c r="EW18" s="105">
        <v>36</v>
      </c>
      <c r="EX18" s="106">
        <v>43</v>
      </c>
      <c r="EY18" s="101">
        <v>69</v>
      </c>
      <c r="EZ18" s="3">
        <v>25</v>
      </c>
      <c r="FA18" s="3">
        <v>30</v>
      </c>
      <c r="FB18" s="3">
        <v>25</v>
      </c>
      <c r="FC18" s="98"/>
      <c r="FD18" s="3">
        <v>9</v>
      </c>
      <c r="FE18" s="106">
        <v>7</v>
      </c>
      <c r="FF18" s="91">
        <v>17</v>
      </c>
      <c r="FG18" s="14">
        <v>28</v>
      </c>
      <c r="FH18" s="14">
        <v>16</v>
      </c>
      <c r="FI18" s="14">
        <v>39</v>
      </c>
      <c r="FJ18" s="14">
        <v>20</v>
      </c>
      <c r="FK18" s="90">
        <v>32</v>
      </c>
      <c r="FL18" s="91">
        <v>10</v>
      </c>
      <c r="FM18" s="91">
        <v>31</v>
      </c>
      <c r="FN18" s="42">
        <v>42</v>
      </c>
      <c r="FO18" s="90">
        <v>32</v>
      </c>
      <c r="FP18" s="90">
        <v>34</v>
      </c>
      <c r="FQ18" s="90">
        <v>51</v>
      </c>
      <c r="FR18" s="14">
        <v>54</v>
      </c>
      <c r="FS18" s="90">
        <v>36</v>
      </c>
      <c r="FT18" s="42">
        <v>25</v>
      </c>
      <c r="FU18" s="167">
        <v>32</v>
      </c>
      <c r="FV18" s="147">
        <v>24</v>
      </c>
      <c r="FW18" s="147">
        <v>20</v>
      </c>
      <c r="FX18" s="147">
        <v>23</v>
      </c>
      <c r="FY18" s="147">
        <v>30</v>
      </c>
      <c r="FZ18" s="168">
        <v>89</v>
      </c>
      <c r="GA18" s="167">
        <v>28</v>
      </c>
      <c r="GB18" s="167">
        <v>42</v>
      </c>
      <c r="GC18" s="169">
        <v>48</v>
      </c>
      <c r="GD18" s="170">
        <v>52</v>
      </c>
      <c r="GE18" s="168">
        <v>61</v>
      </c>
      <c r="GF18" s="147">
        <v>62</v>
      </c>
      <c r="GG18" s="168">
        <v>24</v>
      </c>
      <c r="GH18" s="168">
        <v>45</v>
      </c>
      <c r="GI18" s="169">
        <v>12</v>
      </c>
      <c r="GJ18" s="167">
        <v>14</v>
      </c>
      <c r="GK18" s="179">
        <v>21</v>
      </c>
      <c r="GL18" s="179">
        <v>16</v>
      </c>
      <c r="GM18" s="179">
        <v>21</v>
      </c>
      <c r="GN18" s="179">
        <v>21</v>
      </c>
      <c r="GO18" s="168">
        <v>30</v>
      </c>
      <c r="GP18" s="167">
        <v>51</v>
      </c>
      <c r="GQ18" s="167">
        <v>67</v>
      </c>
      <c r="GR18" s="169">
        <v>122</v>
      </c>
      <c r="GS18" s="169">
        <v>97</v>
      </c>
      <c r="GT18" s="170">
        <v>100</v>
      </c>
      <c r="GU18" s="179">
        <v>117</v>
      </c>
      <c r="GV18" s="168">
        <v>75</v>
      </c>
      <c r="GW18" s="168">
        <v>53</v>
      </c>
      <c r="GX18" s="169">
        <v>34</v>
      </c>
      <c r="GY18" s="220">
        <v>74</v>
      </c>
      <c r="GZ18" s="220">
        <v>39</v>
      </c>
      <c r="HA18" s="220">
        <v>27</v>
      </c>
      <c r="HB18" s="220">
        <v>17</v>
      </c>
      <c r="HC18" s="220">
        <v>30</v>
      </c>
      <c r="HD18" s="220">
        <v>60</v>
      </c>
      <c r="HE18" s="220">
        <v>185</v>
      </c>
      <c r="HF18" s="221">
        <v>58</v>
      </c>
      <c r="HG18" s="221">
        <v>259</v>
      </c>
      <c r="HH18" s="221">
        <v>147</v>
      </c>
      <c r="HI18" s="173">
        <v>120</v>
      </c>
      <c r="HJ18" s="222">
        <v>61</v>
      </c>
      <c r="HK18" s="221">
        <v>51</v>
      </c>
      <c r="HL18" s="173">
        <v>25</v>
      </c>
      <c r="HM18" s="221">
        <v>15</v>
      </c>
      <c r="HN18" s="245">
        <v>17</v>
      </c>
      <c r="HO18" s="245">
        <v>21</v>
      </c>
      <c r="HP18" s="245">
        <v>33</v>
      </c>
      <c r="HQ18" s="245">
        <v>14</v>
      </c>
      <c r="HR18" s="245">
        <v>3</v>
      </c>
      <c r="HS18" s="245">
        <v>28</v>
      </c>
      <c r="HT18" s="245">
        <v>41</v>
      </c>
      <c r="HU18" s="245">
        <v>44</v>
      </c>
      <c r="HV18" s="245">
        <v>21</v>
      </c>
      <c r="HW18" s="245">
        <v>28</v>
      </c>
      <c r="HX18" s="245">
        <v>50</v>
      </c>
      <c r="HY18" s="245">
        <v>41</v>
      </c>
      <c r="HZ18" s="245">
        <v>18</v>
      </c>
      <c r="IA18" s="245">
        <v>2</v>
      </c>
      <c r="IB18" s="245">
        <v>14</v>
      </c>
      <c r="IC18" s="245">
        <v>13</v>
      </c>
      <c r="ID18" s="167">
        <v>17</v>
      </c>
      <c r="IE18" s="167">
        <v>22</v>
      </c>
      <c r="IF18" s="167">
        <v>46</v>
      </c>
      <c r="IG18" s="167">
        <v>61</v>
      </c>
      <c r="IH18" s="167">
        <v>42</v>
      </c>
      <c r="II18" s="167">
        <v>42</v>
      </c>
      <c r="IJ18" s="167">
        <v>34</v>
      </c>
      <c r="IK18" s="167">
        <v>28</v>
      </c>
      <c r="IL18" s="167">
        <v>40</v>
      </c>
      <c r="IM18" s="167">
        <v>40</v>
      </c>
      <c r="IN18" s="167">
        <v>52</v>
      </c>
      <c r="IO18" s="167">
        <v>38</v>
      </c>
      <c r="IP18" s="167">
        <v>76</v>
      </c>
      <c r="IQ18" s="167">
        <v>13</v>
      </c>
      <c r="IR18" s="244">
        <v>12.78</v>
      </c>
      <c r="IS18" s="244">
        <v>10.41</v>
      </c>
      <c r="IT18" s="244">
        <v>9.2200000000000006</v>
      </c>
      <c r="IU18" s="244">
        <v>10.95</v>
      </c>
      <c r="IV18" s="244">
        <v>8.68</v>
      </c>
      <c r="IW18" s="244">
        <v>7.19</v>
      </c>
      <c r="IX18" s="244">
        <v>7.32</v>
      </c>
      <c r="IY18" s="244">
        <v>7.35</v>
      </c>
      <c r="IZ18" s="211">
        <v>6.11</v>
      </c>
      <c r="JA18" s="244">
        <v>5.0199999999999996</v>
      </c>
      <c r="JB18" s="244">
        <v>7.16</v>
      </c>
      <c r="JC18" s="244">
        <v>6.81</v>
      </c>
      <c r="JD18" s="244">
        <v>8.5</v>
      </c>
      <c r="JE18" s="244">
        <v>10.85</v>
      </c>
      <c r="JF18" s="244">
        <v>13.16</v>
      </c>
      <c r="JG18" s="285">
        <v>21</v>
      </c>
      <c r="JH18" s="285">
        <v>13</v>
      </c>
      <c r="JI18" s="285">
        <v>14</v>
      </c>
      <c r="JJ18" s="285">
        <v>19</v>
      </c>
      <c r="JK18" s="285">
        <v>123</v>
      </c>
      <c r="JL18" s="285">
        <v>25</v>
      </c>
      <c r="JM18" s="285">
        <v>31</v>
      </c>
      <c r="JN18" s="285">
        <v>33</v>
      </c>
      <c r="JO18" s="285">
        <v>85</v>
      </c>
      <c r="JP18" s="285">
        <v>97</v>
      </c>
      <c r="JQ18" s="285">
        <v>55</v>
      </c>
      <c r="JR18" s="285">
        <v>54</v>
      </c>
      <c r="JS18" s="1">
        <v>26</v>
      </c>
      <c r="JT18" s="1">
        <v>24</v>
      </c>
      <c r="JU18" s="1">
        <v>65</v>
      </c>
      <c r="JV18" s="311">
        <v>16</v>
      </c>
      <c r="JW18" s="311">
        <v>15</v>
      </c>
      <c r="JX18" s="311">
        <v>12</v>
      </c>
      <c r="JY18" s="311">
        <v>16</v>
      </c>
      <c r="JZ18" s="311">
        <v>14</v>
      </c>
      <c r="KA18" s="311">
        <v>44</v>
      </c>
      <c r="KB18" s="311">
        <v>19</v>
      </c>
      <c r="KC18" s="311">
        <v>33</v>
      </c>
      <c r="KD18" s="311">
        <v>46</v>
      </c>
      <c r="KE18" s="312">
        <v>46</v>
      </c>
      <c r="KF18" s="313">
        <v>62</v>
      </c>
      <c r="KG18" s="311">
        <v>43</v>
      </c>
      <c r="KH18" s="312">
        <v>48</v>
      </c>
      <c r="KI18" s="311">
        <v>36</v>
      </c>
      <c r="KJ18" s="311">
        <v>42</v>
      </c>
      <c r="KK18" s="312">
        <v>37</v>
      </c>
      <c r="KL18" s="313">
        <v>47</v>
      </c>
      <c r="KM18" s="312">
        <v>37</v>
      </c>
      <c r="KN18" s="312">
        <v>49</v>
      </c>
      <c r="KO18" s="312">
        <v>28</v>
      </c>
      <c r="KP18" s="312">
        <v>24</v>
      </c>
      <c r="KQ18" s="312">
        <v>33</v>
      </c>
      <c r="KR18" s="312">
        <v>24</v>
      </c>
      <c r="KS18" s="312">
        <v>40</v>
      </c>
      <c r="KT18" s="312">
        <v>47</v>
      </c>
      <c r="KU18" s="312">
        <v>35</v>
      </c>
      <c r="KV18" s="312">
        <v>55</v>
      </c>
      <c r="KW18" s="312">
        <v>33</v>
      </c>
      <c r="KX18" s="312">
        <v>21</v>
      </c>
      <c r="KY18" s="312">
        <v>13</v>
      </c>
    </row>
    <row r="19" spans="1:311" ht="14.5" x14ac:dyDescent="0.35">
      <c r="A19" s="117" t="s">
        <v>80</v>
      </c>
      <c r="B19" s="118"/>
      <c r="C19" s="118"/>
      <c r="D19" s="118"/>
      <c r="E19" s="118"/>
      <c r="F19" s="118"/>
      <c r="G19" s="118"/>
      <c r="H19" s="119"/>
      <c r="I19" s="118"/>
      <c r="J19" s="118"/>
      <c r="K19" s="118"/>
      <c r="L19" s="118"/>
      <c r="M19" s="118"/>
      <c r="N19" s="118"/>
      <c r="O19" s="118"/>
      <c r="P19" s="119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2"/>
      <c r="CD19" s="122"/>
      <c r="CE19" s="122"/>
      <c r="CF19" s="122"/>
      <c r="CG19" s="122"/>
      <c r="CH19" s="122"/>
      <c r="CI19" s="122"/>
      <c r="CJ19" s="122"/>
      <c r="CK19" s="122"/>
      <c r="CL19" s="122"/>
      <c r="CM19" s="122"/>
      <c r="CN19" s="122"/>
      <c r="CO19" s="122"/>
      <c r="CP19" s="122"/>
      <c r="CQ19" s="122"/>
      <c r="CR19" s="122"/>
      <c r="CS19" s="122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5"/>
      <c r="EB19" s="126"/>
      <c r="EC19" s="126"/>
      <c r="ED19" s="126"/>
      <c r="EE19" s="126"/>
      <c r="EF19" s="126"/>
      <c r="EG19" s="125"/>
      <c r="EH19" s="127"/>
      <c r="EI19" s="126"/>
      <c r="EJ19" s="126"/>
      <c r="EK19" s="126"/>
      <c r="EL19" s="126"/>
      <c r="EM19" s="126"/>
      <c r="EN19" s="127"/>
      <c r="EO19" s="128"/>
      <c r="EP19" s="129"/>
      <c r="EQ19" s="117"/>
      <c r="ER19" s="117"/>
      <c r="ES19" s="117"/>
      <c r="ET19" s="117"/>
      <c r="EU19" s="117"/>
      <c r="EV19" s="129"/>
      <c r="EW19" s="129"/>
      <c r="EX19" s="130"/>
      <c r="EY19" s="131"/>
      <c r="EZ19" s="117"/>
      <c r="FA19" s="117"/>
      <c r="FB19" s="117"/>
      <c r="FC19" s="132"/>
      <c r="FD19" s="117"/>
      <c r="FE19" s="130"/>
      <c r="FF19" s="125"/>
      <c r="FG19" s="133"/>
      <c r="FH19" s="133"/>
      <c r="FI19" s="133"/>
      <c r="FJ19" s="133"/>
      <c r="FK19" s="126"/>
      <c r="FL19" s="125"/>
      <c r="FM19" s="125"/>
      <c r="FN19" s="127"/>
      <c r="FO19" s="126"/>
      <c r="FP19" s="126"/>
      <c r="FQ19" s="126"/>
      <c r="FR19" s="133"/>
      <c r="FS19" s="126"/>
      <c r="FT19" s="127"/>
      <c r="FU19" s="167">
        <v>1012</v>
      </c>
      <c r="FV19" s="147">
        <v>776</v>
      </c>
      <c r="FW19" s="147">
        <v>713</v>
      </c>
      <c r="FX19" s="147">
        <v>661</v>
      </c>
      <c r="FY19" s="147">
        <v>515</v>
      </c>
      <c r="FZ19" s="168">
        <v>529</v>
      </c>
      <c r="GA19" s="167">
        <v>595</v>
      </c>
      <c r="GB19" s="167">
        <v>557</v>
      </c>
      <c r="GC19" s="169">
        <v>529</v>
      </c>
      <c r="GD19" s="170">
        <v>699</v>
      </c>
      <c r="GE19" s="168">
        <v>503</v>
      </c>
      <c r="GF19" s="147">
        <v>601</v>
      </c>
      <c r="GG19" s="168">
        <v>400</v>
      </c>
      <c r="GH19" s="168">
        <v>542</v>
      </c>
      <c r="GI19" s="169">
        <v>538</v>
      </c>
      <c r="GJ19" s="171">
        <v>767</v>
      </c>
      <c r="GK19" s="172">
        <v>884</v>
      </c>
      <c r="GL19" s="172">
        <v>689</v>
      </c>
      <c r="GM19" s="172">
        <v>612</v>
      </c>
      <c r="GN19" s="172">
        <v>504</v>
      </c>
      <c r="GO19" s="170">
        <v>435</v>
      </c>
      <c r="GP19" s="171">
        <v>499</v>
      </c>
      <c r="GQ19" s="171">
        <v>342</v>
      </c>
      <c r="GR19" s="173">
        <v>704</v>
      </c>
      <c r="GS19" s="173">
        <v>848</v>
      </c>
      <c r="GT19" s="170">
        <v>848</v>
      </c>
      <c r="GU19" s="190">
        <v>520</v>
      </c>
      <c r="GV19" s="190">
        <v>474</v>
      </c>
      <c r="GW19" s="191">
        <v>593</v>
      </c>
      <c r="GX19" s="191">
        <v>435</v>
      </c>
      <c r="GY19" s="220">
        <v>1050</v>
      </c>
      <c r="GZ19" s="220">
        <v>713</v>
      </c>
      <c r="HA19" s="220">
        <v>621</v>
      </c>
      <c r="HB19" s="220">
        <v>450</v>
      </c>
      <c r="HC19" s="220">
        <v>865</v>
      </c>
      <c r="HD19" s="220">
        <v>697</v>
      </c>
      <c r="HE19" s="220">
        <v>1064</v>
      </c>
      <c r="HF19" s="221">
        <v>793</v>
      </c>
      <c r="HG19" s="221">
        <v>2241</v>
      </c>
      <c r="HH19" s="221">
        <v>1141</v>
      </c>
      <c r="HI19" s="173">
        <v>607</v>
      </c>
      <c r="HJ19" s="222">
        <v>635</v>
      </c>
      <c r="HK19" s="221">
        <v>791</v>
      </c>
      <c r="HL19" s="173">
        <v>642</v>
      </c>
      <c r="HM19" s="221">
        <v>685</v>
      </c>
      <c r="HN19" s="245">
        <v>777</v>
      </c>
      <c r="HO19" s="245">
        <v>1134</v>
      </c>
      <c r="HP19" s="245">
        <v>1112</v>
      </c>
      <c r="HQ19" s="245">
        <v>845</v>
      </c>
      <c r="HR19" s="245">
        <v>883</v>
      </c>
      <c r="HS19" s="245">
        <v>447</v>
      </c>
      <c r="HT19" s="245">
        <v>469</v>
      </c>
      <c r="HU19" s="245">
        <v>486</v>
      </c>
      <c r="HV19" s="245">
        <v>462</v>
      </c>
      <c r="HW19" s="245">
        <v>409</v>
      </c>
      <c r="HX19" s="245">
        <v>568</v>
      </c>
      <c r="HY19" s="245">
        <v>526</v>
      </c>
      <c r="HZ19" s="245">
        <v>493</v>
      </c>
      <c r="IA19" s="245">
        <v>480</v>
      </c>
      <c r="IB19" s="245">
        <v>601</v>
      </c>
      <c r="IC19" s="245">
        <v>1050</v>
      </c>
      <c r="ID19" s="167">
        <v>915</v>
      </c>
      <c r="IE19" s="167">
        <v>1077</v>
      </c>
      <c r="IF19" s="167">
        <v>916</v>
      </c>
      <c r="IG19" s="167">
        <v>975</v>
      </c>
      <c r="IH19" s="167">
        <v>591</v>
      </c>
      <c r="II19" s="167">
        <v>593</v>
      </c>
      <c r="IJ19" s="167">
        <v>506</v>
      </c>
      <c r="IK19" s="167">
        <v>614</v>
      </c>
      <c r="IL19" s="167">
        <v>693</v>
      </c>
      <c r="IM19" s="167">
        <v>550</v>
      </c>
      <c r="IN19" s="167">
        <v>696</v>
      </c>
      <c r="IO19" s="167">
        <v>714</v>
      </c>
      <c r="IP19" s="167">
        <v>1746</v>
      </c>
      <c r="IQ19" s="167">
        <v>885</v>
      </c>
      <c r="IR19" s="282">
        <v>1193</v>
      </c>
      <c r="IS19" s="282">
        <v>1049</v>
      </c>
      <c r="IT19" s="282">
        <v>1082</v>
      </c>
      <c r="IU19" s="282">
        <v>1049</v>
      </c>
      <c r="IV19" s="282">
        <v>607</v>
      </c>
      <c r="IW19" s="282">
        <v>605</v>
      </c>
      <c r="IX19" s="282">
        <v>722</v>
      </c>
      <c r="IY19" s="282">
        <v>641</v>
      </c>
      <c r="IZ19" s="282">
        <v>582</v>
      </c>
      <c r="JA19" s="282">
        <v>740</v>
      </c>
      <c r="JB19" s="282">
        <v>986</v>
      </c>
      <c r="JC19" s="282">
        <v>408</v>
      </c>
      <c r="JD19" s="282">
        <v>715</v>
      </c>
      <c r="JE19" s="282">
        <v>402</v>
      </c>
      <c r="JF19" s="282">
        <v>498</v>
      </c>
      <c r="JG19" s="1">
        <v>1178</v>
      </c>
      <c r="JH19" s="1">
        <v>787</v>
      </c>
      <c r="JI19" s="1">
        <v>821</v>
      </c>
      <c r="JJ19" s="1">
        <v>677</v>
      </c>
      <c r="JK19" s="1">
        <v>843</v>
      </c>
      <c r="JL19" s="1">
        <v>650</v>
      </c>
      <c r="JM19" s="1">
        <v>694</v>
      </c>
      <c r="JN19" s="1">
        <v>616</v>
      </c>
      <c r="JO19" s="1">
        <v>633</v>
      </c>
      <c r="JP19" s="1">
        <v>1166</v>
      </c>
      <c r="JQ19" s="1">
        <v>487</v>
      </c>
      <c r="JR19" s="1">
        <v>589</v>
      </c>
      <c r="JS19" s="1">
        <v>433</v>
      </c>
      <c r="JT19" s="1">
        <v>652</v>
      </c>
      <c r="JU19" s="1">
        <v>1044</v>
      </c>
      <c r="JV19" s="314">
        <v>906</v>
      </c>
      <c r="JW19" s="314">
        <v>1002</v>
      </c>
      <c r="JX19" s="314">
        <v>829</v>
      </c>
      <c r="JY19" s="314">
        <v>874</v>
      </c>
      <c r="JZ19" s="314">
        <v>653</v>
      </c>
      <c r="KA19" s="314">
        <v>693</v>
      </c>
      <c r="KB19" s="314">
        <v>444</v>
      </c>
      <c r="KC19" s="314">
        <v>734</v>
      </c>
      <c r="KD19" s="314">
        <v>581</v>
      </c>
      <c r="KE19" s="315">
        <v>589</v>
      </c>
      <c r="KF19" s="316">
        <v>715</v>
      </c>
      <c r="KG19" s="314">
        <v>476</v>
      </c>
      <c r="KH19" s="317">
        <v>643</v>
      </c>
      <c r="KI19" s="314">
        <v>546</v>
      </c>
      <c r="KJ19" s="314">
        <v>713</v>
      </c>
      <c r="KK19" s="317">
        <v>926</v>
      </c>
      <c r="KL19" s="339">
        <v>1350</v>
      </c>
      <c r="KM19" s="317">
        <v>1143</v>
      </c>
      <c r="KN19" s="317">
        <v>799</v>
      </c>
      <c r="KO19" s="317">
        <v>811</v>
      </c>
      <c r="KP19" s="317">
        <v>521</v>
      </c>
      <c r="KQ19" s="317">
        <v>409</v>
      </c>
      <c r="KR19" s="317">
        <v>374</v>
      </c>
      <c r="KS19" s="317">
        <v>484</v>
      </c>
      <c r="KT19" s="317">
        <v>454</v>
      </c>
      <c r="KU19" s="317">
        <v>572</v>
      </c>
      <c r="KV19" s="317">
        <v>546</v>
      </c>
      <c r="KW19" s="317">
        <v>371</v>
      </c>
      <c r="KX19" s="317">
        <v>426</v>
      </c>
      <c r="KY19" s="317">
        <v>474</v>
      </c>
    </row>
    <row r="20" spans="1:311" ht="14.5" x14ac:dyDescent="0.35">
      <c r="A20" s="117"/>
      <c r="B20" s="118"/>
      <c r="C20" s="118"/>
      <c r="D20" s="118"/>
      <c r="E20" s="118"/>
      <c r="F20" s="118"/>
      <c r="G20" s="118"/>
      <c r="H20" s="119"/>
      <c r="I20" s="118"/>
      <c r="J20" s="118"/>
      <c r="K20" s="118"/>
      <c r="L20" s="118"/>
      <c r="M20" s="118"/>
      <c r="N20" s="118"/>
      <c r="O20" s="118"/>
      <c r="P20" s="119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2"/>
      <c r="CD20" s="122"/>
      <c r="CE20" s="122"/>
      <c r="CF20" s="122"/>
      <c r="CG20" s="122"/>
      <c r="CH20" s="122"/>
      <c r="CI20" s="122"/>
      <c r="CJ20" s="122"/>
      <c r="CK20" s="122"/>
      <c r="CL20" s="122"/>
      <c r="CM20" s="122"/>
      <c r="CN20" s="122"/>
      <c r="CO20" s="122"/>
      <c r="CP20" s="122"/>
      <c r="CQ20" s="122"/>
      <c r="CR20" s="122"/>
      <c r="CS20" s="122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5"/>
      <c r="EB20" s="126"/>
      <c r="EC20" s="126"/>
      <c r="ED20" s="126"/>
      <c r="EE20" s="126"/>
      <c r="EF20" s="126"/>
      <c r="EG20" s="125"/>
      <c r="EH20" s="127"/>
      <c r="EI20" s="126"/>
      <c r="EJ20" s="126"/>
      <c r="EK20" s="126"/>
      <c r="EL20" s="126"/>
      <c r="EM20" s="126"/>
      <c r="EN20" s="127"/>
      <c r="EO20" s="128"/>
      <c r="EP20" s="129"/>
      <c r="EQ20" s="117"/>
      <c r="ER20" s="117"/>
      <c r="ES20" s="117"/>
      <c r="ET20" s="117"/>
      <c r="EU20" s="117"/>
      <c r="EV20" s="129"/>
      <c r="EW20" s="129"/>
      <c r="EX20" s="130"/>
      <c r="EY20" s="131"/>
      <c r="EZ20" s="117"/>
      <c r="FA20" s="117"/>
      <c r="FB20" s="117"/>
      <c r="FC20" s="132"/>
      <c r="FD20" s="117"/>
      <c r="FE20" s="130"/>
      <c r="FF20" s="125"/>
      <c r="FG20" s="133"/>
      <c r="FH20" s="133"/>
      <c r="FI20" s="133"/>
      <c r="FJ20" s="133"/>
      <c r="FK20" s="126"/>
      <c r="FL20" s="125"/>
      <c r="FM20" s="125"/>
      <c r="FN20" s="127"/>
      <c r="FO20" s="126"/>
      <c r="FP20" s="126"/>
      <c r="FQ20" s="126"/>
      <c r="FR20" s="133"/>
      <c r="FS20" s="126"/>
      <c r="FT20" s="127"/>
      <c r="FU20" s="194"/>
      <c r="FV20" s="195"/>
      <c r="FW20" s="195"/>
      <c r="FX20" s="195"/>
      <c r="FY20" s="195"/>
      <c r="FZ20" s="196"/>
      <c r="GA20" s="194"/>
      <c r="GB20" s="194"/>
      <c r="GC20" s="197"/>
      <c r="GD20" s="198"/>
      <c r="GE20" s="196"/>
      <c r="GF20" s="195"/>
      <c r="GG20" s="196"/>
      <c r="GH20" s="196"/>
      <c r="GI20" s="197"/>
      <c r="GJ20" s="199"/>
      <c r="GK20" s="200"/>
      <c r="GL20" s="200"/>
      <c r="GM20" s="200"/>
      <c r="GN20" s="200"/>
      <c r="GO20" s="198"/>
      <c r="GP20" s="199"/>
      <c r="GQ20" s="199"/>
      <c r="GR20" s="201"/>
      <c r="GS20" s="201"/>
      <c r="GT20" s="198"/>
      <c r="GU20" s="202"/>
      <c r="GV20" s="202"/>
      <c r="GW20" s="203"/>
      <c r="GX20" s="203"/>
      <c r="IC20" s="267"/>
    </row>
    <row r="21" spans="1:311" x14ac:dyDescent="0.3">
      <c r="B21" s="318" t="s">
        <v>33</v>
      </c>
      <c r="C21" s="343" t="s">
        <v>34</v>
      </c>
      <c r="D21" s="343" t="s">
        <v>35</v>
      </c>
      <c r="E21" s="343" t="s">
        <v>70</v>
      </c>
      <c r="F21" s="343" t="s">
        <v>71</v>
      </c>
      <c r="IB21" s="253">
        <f>GEOMEAN(AK10:IB10)</f>
        <v>2.6786904695823379</v>
      </c>
      <c r="IC21" s="268"/>
    </row>
    <row r="22" spans="1:311" ht="15.5" x14ac:dyDescent="0.3">
      <c r="A22" s="157" t="s">
        <v>20</v>
      </c>
      <c r="B22" s="160">
        <f>AVERAGE(B6:KY6)</f>
        <v>13.750354838709676</v>
      </c>
      <c r="C22" s="53">
        <f>MEDIAN(B6:KY6)</f>
        <v>14.649999999999999</v>
      </c>
      <c r="D22" s="53">
        <f>MAX(B6:KY6)</f>
        <v>24.12</v>
      </c>
      <c r="E22" s="53">
        <f>STDEV(B6:KY6)</f>
        <v>6.9347563406907113</v>
      </c>
      <c r="F22" s="53">
        <f>MIN(B6:KY6)</f>
        <v>1.32</v>
      </c>
      <c r="IC22" s="269"/>
    </row>
    <row r="23" spans="1:311" ht="15" x14ac:dyDescent="0.3">
      <c r="A23" s="158" t="s">
        <v>15</v>
      </c>
      <c r="B23" s="160">
        <f t="shared" ref="B23" si="0">AVERAGE(B7:JU7)</f>
        <v>8.4538237127297364</v>
      </c>
      <c r="C23" s="53">
        <f t="shared" ref="C23" si="1">MEDIAN(B7:JU7)</f>
        <v>6.6</v>
      </c>
      <c r="D23" s="53">
        <f t="shared" ref="D23" si="2">MAX(B7:JUB7)</f>
        <v>94.659090909090892</v>
      </c>
      <c r="E23" s="53">
        <f t="shared" ref="E23" si="3">STDEV(B7:JU7)</f>
        <v>8.9094081456001852</v>
      </c>
      <c r="F23" s="53">
        <f t="shared" ref="F23" si="4">MIN(B7:JU7)</f>
        <v>0</v>
      </c>
      <c r="IC23" s="270"/>
    </row>
    <row r="24" spans="1:311" ht="15" x14ac:dyDescent="0.3">
      <c r="A24" s="158" t="s">
        <v>18</v>
      </c>
      <c r="B24" s="160">
        <f>AVERAGE(B8:KY8)</f>
        <v>407.24301075268795</v>
      </c>
      <c r="C24" s="53">
        <f>MEDIAN(B8:KY8)</f>
        <v>386</v>
      </c>
      <c r="D24" s="53">
        <f>MAX(B8:KY8)</f>
        <v>893</v>
      </c>
      <c r="E24" s="53">
        <f>STDEV(B8:KY8)</f>
        <v>152.16036414520786</v>
      </c>
      <c r="F24" s="53">
        <f>MIN(B8:KY8)</f>
        <v>147</v>
      </c>
      <c r="IC24" s="268"/>
    </row>
    <row r="25" spans="1:311" ht="15" x14ac:dyDescent="0.3">
      <c r="A25" s="158" t="s">
        <v>84</v>
      </c>
      <c r="B25" s="255">
        <v>7</v>
      </c>
      <c r="C25" s="4"/>
      <c r="D25" s="53"/>
      <c r="E25" s="53"/>
      <c r="F25" s="53"/>
      <c r="IC25" s="271"/>
    </row>
    <row r="26" spans="1:311" ht="15" x14ac:dyDescent="0.3">
      <c r="A26" s="158" t="s">
        <v>82</v>
      </c>
      <c r="B26" s="229">
        <v>2</v>
      </c>
      <c r="C26" s="4"/>
      <c r="D26" s="53"/>
      <c r="E26" s="53"/>
      <c r="F26" s="53"/>
      <c r="IC26" s="271"/>
    </row>
    <row r="27" spans="1:311" ht="15" x14ac:dyDescent="0.3">
      <c r="A27" s="158" t="s">
        <v>9</v>
      </c>
      <c r="B27" s="160">
        <f>AVERAGE(B11:KY11)</f>
        <v>9.1372368421052617</v>
      </c>
      <c r="C27" s="53">
        <f>MEDIAN(B11:KY11)</f>
        <v>9.0299999999999994</v>
      </c>
      <c r="D27" s="53">
        <f>MAX(B11:KY11)</f>
        <v>15.49</v>
      </c>
      <c r="E27" s="53">
        <f>STDEV(B11:KY11)</f>
        <v>2.0184779081855124</v>
      </c>
      <c r="F27" s="53">
        <f>MIN(B11:KY11)</f>
        <v>3.28</v>
      </c>
      <c r="IC27" s="269"/>
    </row>
    <row r="28" spans="1:311" ht="15" x14ac:dyDescent="0.3">
      <c r="A28" s="159" t="s">
        <v>10</v>
      </c>
      <c r="B28" s="160">
        <f>AVERAGE(B12:KY12)</f>
        <v>8.2985760517799321</v>
      </c>
      <c r="C28" s="53">
        <f>MEDIAN(B12:KY12)</f>
        <v>8.2799999999999994</v>
      </c>
      <c r="D28" s="53">
        <f>MAX(B12:KY12)</f>
        <v>9.43</v>
      </c>
      <c r="E28" s="53">
        <f>STDEV(B12:KY12)</f>
        <v>0.41067086966432648</v>
      </c>
      <c r="F28" s="53">
        <f>MIN(B12:KY12)</f>
        <v>7.03</v>
      </c>
      <c r="IC28" s="267"/>
    </row>
    <row r="29" spans="1:311" ht="15" x14ac:dyDescent="0.3">
      <c r="A29" s="158" t="s">
        <v>7</v>
      </c>
      <c r="B29" s="160">
        <f t="shared" ref="B29:B33" si="5">AVERAGE(B13:JU13)</f>
        <v>55.212352314814808</v>
      </c>
      <c r="C29" s="53">
        <f t="shared" ref="C29:C33" si="6">MEDIAN(B13:JU13)</f>
        <v>39.862766666666658</v>
      </c>
      <c r="D29" s="53">
        <f t="shared" ref="D29:D33" si="7">MAX(B13:JU13)</f>
        <v>403</v>
      </c>
      <c r="E29" s="53">
        <f t="shared" ref="E29:E33" si="8">STDEV(B13:JU13)</f>
        <v>55.693783988001073</v>
      </c>
      <c r="F29" s="53">
        <f t="shared" ref="F29:F33" si="9">MIN(B13:JU13)</f>
        <v>3.0194666666666659</v>
      </c>
    </row>
    <row r="30" spans="1:311" ht="15" x14ac:dyDescent="0.3">
      <c r="A30" s="157" t="s">
        <v>8</v>
      </c>
      <c r="B30" s="160">
        <f t="shared" si="5"/>
        <v>268.90691056910572</v>
      </c>
      <c r="C30" s="53">
        <f t="shared" si="6"/>
        <v>187.85</v>
      </c>
      <c r="D30" s="53">
        <f t="shared" si="7"/>
        <v>1700.2</v>
      </c>
      <c r="E30" s="53">
        <f t="shared" si="8"/>
        <v>254.14834564258996</v>
      </c>
      <c r="F30" s="53">
        <f t="shared" si="9"/>
        <v>0</v>
      </c>
    </row>
    <row r="31" spans="1:311" ht="15" x14ac:dyDescent="0.3">
      <c r="A31" s="158" t="s">
        <v>100</v>
      </c>
      <c r="B31" s="160">
        <f t="shared" si="5"/>
        <v>12.516420423280428</v>
      </c>
      <c r="C31" s="53">
        <f t="shared" si="6"/>
        <v>6.5860000000000003</v>
      </c>
      <c r="D31" s="53">
        <f t="shared" si="7"/>
        <v>76.400000000000006</v>
      </c>
      <c r="E31" s="53">
        <f t="shared" si="8"/>
        <v>14.014790416657373</v>
      </c>
      <c r="F31" s="53">
        <f t="shared" si="9"/>
        <v>0.14799999999999988</v>
      </c>
    </row>
    <row r="32" spans="1:311" ht="15" x14ac:dyDescent="0.3">
      <c r="A32" s="158" t="s">
        <v>101</v>
      </c>
      <c r="B32" s="160">
        <f t="shared" si="5"/>
        <v>19.020085243902443</v>
      </c>
      <c r="C32" s="53">
        <f t="shared" si="6"/>
        <v>13.617619999999999</v>
      </c>
      <c r="D32" s="53">
        <f t="shared" si="7"/>
        <v>96</v>
      </c>
      <c r="E32" s="53">
        <f t="shared" si="8"/>
        <v>16.450959751223007</v>
      </c>
      <c r="F32" s="53">
        <f t="shared" si="9"/>
        <v>2</v>
      </c>
    </row>
    <row r="33" spans="1:6" ht="15" x14ac:dyDescent="0.3">
      <c r="A33" s="158" t="s">
        <v>102</v>
      </c>
      <c r="B33" s="160">
        <f t="shared" si="5"/>
        <v>17.338598928373759</v>
      </c>
      <c r="C33" s="53">
        <f t="shared" si="6"/>
        <v>12.4</v>
      </c>
      <c r="D33" s="53">
        <f t="shared" si="7"/>
        <v>136.82210526315788</v>
      </c>
      <c r="E33" s="53">
        <f t="shared" si="8"/>
        <v>19.206086496929277</v>
      </c>
      <c r="F33" s="53">
        <f t="shared" si="9"/>
        <v>2.6002209944751384</v>
      </c>
    </row>
    <row r="34" spans="1:6" ht="15" x14ac:dyDescent="0.3">
      <c r="A34" s="158" t="s">
        <v>103</v>
      </c>
      <c r="B34" s="160">
        <f>AVERAGE(B18:KY18)</f>
        <v>38.182900297922792</v>
      </c>
      <c r="C34" s="53">
        <f>MEDIAN(B18:KY18)</f>
        <v>30</v>
      </c>
      <c r="D34" s="53">
        <f>MAX(B18:KY18)</f>
        <v>259</v>
      </c>
      <c r="E34" s="53">
        <f>STDEV(B18:KY18)</f>
        <v>30.800844591904408</v>
      </c>
      <c r="F34" s="53">
        <f>MIN(B18:KY18)</f>
        <v>2</v>
      </c>
    </row>
    <row r="35" spans="1:6" ht="15" x14ac:dyDescent="0.3">
      <c r="A35" s="4" t="s">
        <v>99</v>
      </c>
      <c r="B35" s="160">
        <f>AVERAGE(B19:KY19)</f>
        <v>712.14074074074074</v>
      </c>
      <c r="C35" s="53">
        <f>MEDIAN(B19:KY19)</f>
        <v>650</v>
      </c>
      <c r="D35" s="53">
        <f>MAX(B19:KY19)</f>
        <v>2241</v>
      </c>
      <c r="E35" s="53">
        <f>STDEV(B19:KY19)</f>
        <v>270.13916156564113</v>
      </c>
      <c r="F35" s="53">
        <f>MIN(B19:KY19)</f>
        <v>342</v>
      </c>
    </row>
    <row r="41" spans="1:6" x14ac:dyDescent="0.3">
      <c r="C41" s="1">
        <v>1</v>
      </c>
      <c r="D41" s="253"/>
    </row>
    <row r="42" spans="1:6" x14ac:dyDescent="0.3">
      <c r="C42" s="1">
        <v>1</v>
      </c>
      <c r="D42" s="253"/>
    </row>
    <row r="43" spans="1:6" x14ac:dyDescent="0.3">
      <c r="C43" s="1">
        <v>2</v>
      </c>
      <c r="D43" s="253"/>
    </row>
    <row r="44" spans="1:6" x14ac:dyDescent="0.3">
      <c r="C44" s="1">
        <v>1</v>
      </c>
      <c r="D44" s="253"/>
    </row>
    <row r="45" spans="1:6" x14ac:dyDescent="0.3">
      <c r="C45" s="1">
        <v>1</v>
      </c>
      <c r="D45" s="253"/>
    </row>
    <row r="46" spans="1:6" x14ac:dyDescent="0.3">
      <c r="C46" s="1">
        <v>1</v>
      </c>
      <c r="D46" s="253"/>
    </row>
    <row r="47" spans="1:6" x14ac:dyDescent="0.3">
      <c r="C47" s="1">
        <v>3</v>
      </c>
      <c r="D47" s="253"/>
    </row>
    <row r="48" spans="1:6" x14ac:dyDescent="0.3">
      <c r="C48" s="1">
        <v>2</v>
      </c>
      <c r="D48" s="253"/>
    </row>
    <row r="49" spans="3:4" x14ac:dyDescent="0.3">
      <c r="C49" s="1">
        <v>48</v>
      </c>
      <c r="D49" s="253"/>
    </row>
    <row r="50" spans="3:4" x14ac:dyDescent="0.3">
      <c r="C50" s="1">
        <v>195</v>
      </c>
      <c r="D50" s="253"/>
    </row>
    <row r="51" spans="3:4" x14ac:dyDescent="0.3">
      <c r="C51" s="1">
        <v>1</v>
      </c>
      <c r="D51" s="253"/>
    </row>
    <row r="52" spans="3:4" x14ac:dyDescent="0.3">
      <c r="C52" s="1">
        <v>3</v>
      </c>
      <c r="D52" s="253"/>
    </row>
    <row r="53" spans="3:4" x14ac:dyDescent="0.3">
      <c r="C53" s="1">
        <v>10</v>
      </c>
    </row>
    <row r="54" spans="3:4" x14ac:dyDescent="0.3">
      <c r="C54" s="1">
        <v>5</v>
      </c>
    </row>
    <row r="55" spans="3:4" x14ac:dyDescent="0.3">
      <c r="C55" s="1">
        <v>1</v>
      </c>
    </row>
    <row r="56" spans="3:4" x14ac:dyDescent="0.3">
      <c r="C56" s="1">
        <v>49</v>
      </c>
    </row>
    <row r="57" spans="3:4" x14ac:dyDescent="0.3">
      <c r="C57" s="1">
        <v>20</v>
      </c>
    </row>
    <row r="58" spans="3:4" x14ac:dyDescent="0.3">
      <c r="C58" s="1">
        <v>1</v>
      </c>
    </row>
    <row r="59" spans="3:4" x14ac:dyDescent="0.3">
      <c r="C59" s="1">
        <v>3</v>
      </c>
    </row>
    <row r="60" spans="3:4" x14ac:dyDescent="0.3">
      <c r="C60" s="1">
        <v>42</v>
      </c>
    </row>
    <row r="61" spans="3:4" x14ac:dyDescent="0.3">
      <c r="C61" s="1">
        <v>87</v>
      </c>
    </row>
    <row r="62" spans="3:4" x14ac:dyDescent="0.3">
      <c r="C62" s="1">
        <v>42</v>
      </c>
    </row>
    <row r="63" spans="3:4" x14ac:dyDescent="0.3">
      <c r="C63" s="1">
        <v>15</v>
      </c>
    </row>
    <row r="64" spans="3:4" x14ac:dyDescent="0.3">
      <c r="C64" s="1">
        <v>19</v>
      </c>
    </row>
    <row r="65" spans="2:24" x14ac:dyDescent="0.3">
      <c r="C65" s="1">
        <v>17</v>
      </c>
    </row>
    <row r="66" spans="2:24" x14ac:dyDescent="0.3">
      <c r="C66" s="1">
        <v>275</v>
      </c>
    </row>
    <row r="67" spans="2:24" x14ac:dyDescent="0.3">
      <c r="C67" s="1">
        <v>25</v>
      </c>
    </row>
    <row r="68" spans="2:24" x14ac:dyDescent="0.3">
      <c r="C68" s="1">
        <v>1</v>
      </c>
    </row>
    <row r="69" spans="2:24" x14ac:dyDescent="0.3">
      <c r="C69" s="1">
        <v>11</v>
      </c>
    </row>
    <row r="70" spans="2:24" x14ac:dyDescent="0.3">
      <c r="C70" s="1">
        <v>33</v>
      </c>
    </row>
    <row r="71" spans="2:24" x14ac:dyDescent="0.3">
      <c r="C71" s="1">
        <v>1</v>
      </c>
      <c r="W71" s="1" t="s">
        <v>97</v>
      </c>
    </row>
    <row r="72" spans="2:24" ht="14.5" x14ac:dyDescent="0.35">
      <c r="B72" s="1" t="s">
        <v>83</v>
      </c>
      <c r="C72" s="254">
        <f>GEOMEAN(C41:C71)</f>
        <v>6.879052134401995</v>
      </c>
      <c r="M72" s="295" t="s">
        <v>94</v>
      </c>
      <c r="N72" s="295"/>
      <c r="O72" s="295"/>
      <c r="P72" s="295"/>
      <c r="Q72" s="295"/>
      <c r="R72" s="295"/>
      <c r="S72" s="295"/>
      <c r="T72" s="295"/>
      <c r="W72" s="1" t="s">
        <v>96</v>
      </c>
    </row>
    <row r="73" spans="2:24" x14ac:dyDescent="0.3">
      <c r="H73" s="1" t="s">
        <v>86</v>
      </c>
      <c r="J73" s="1" t="s">
        <v>104</v>
      </c>
      <c r="M73" s="4"/>
      <c r="N73" s="15" t="s">
        <v>87</v>
      </c>
      <c r="O73" s="15" t="s">
        <v>88</v>
      </c>
      <c r="P73" s="15" t="s">
        <v>89</v>
      </c>
      <c r="Q73" s="15" t="s">
        <v>90</v>
      </c>
      <c r="R73" s="15" t="s">
        <v>91</v>
      </c>
      <c r="S73" s="15" t="s">
        <v>92</v>
      </c>
      <c r="T73" s="15" t="s">
        <v>93</v>
      </c>
    </row>
    <row r="74" spans="2:24" x14ac:dyDescent="0.3">
      <c r="H74" s="1" t="s">
        <v>85</v>
      </c>
      <c r="M74" s="15" t="s">
        <v>95</v>
      </c>
      <c r="T74" s="4">
        <v>3</v>
      </c>
      <c r="W74" s="256">
        <v>41395</v>
      </c>
      <c r="X74" s="253">
        <v>192</v>
      </c>
    </row>
    <row r="75" spans="2:24" x14ac:dyDescent="0.3">
      <c r="D75" s="163">
        <v>41239</v>
      </c>
      <c r="E75" s="1">
        <v>1</v>
      </c>
      <c r="G75" s="1">
        <v>2012</v>
      </c>
      <c r="H75" s="261">
        <f>GEOMEAN(E75:E76)</f>
        <v>1</v>
      </c>
      <c r="J75" s="262">
        <f>GEOMEAN(H75:H79)</f>
        <v>2.3388363860432344</v>
      </c>
      <c r="M75" s="259">
        <v>2012</v>
      </c>
      <c r="N75" s="257"/>
      <c r="O75" s="257"/>
      <c r="P75" s="257"/>
      <c r="Q75" s="257"/>
      <c r="R75" s="257"/>
      <c r="S75" s="257">
        <f>GEOMEAN(E75:E76)</f>
        <v>1</v>
      </c>
      <c r="T75" s="257"/>
      <c r="W75" s="256">
        <v>41409</v>
      </c>
      <c r="X75" s="253">
        <v>20.100000000000001</v>
      </c>
    </row>
    <row r="76" spans="2:24" x14ac:dyDescent="0.3">
      <c r="D76" s="162">
        <v>41257</v>
      </c>
      <c r="E76" s="1">
        <v>1</v>
      </c>
      <c r="G76" s="1">
        <v>2013</v>
      </c>
      <c r="H76" s="262">
        <f>GEOMEAN(E77:E89)</f>
        <v>2.4603511292024818</v>
      </c>
      <c r="M76" s="259">
        <v>2013</v>
      </c>
      <c r="N76" s="257">
        <f ca="1">GEOMEAN(N75:S81)</f>
        <v>0</v>
      </c>
      <c r="O76" s="257">
        <f>GEOMEAN(E79:E80)</f>
        <v>6.4031242374328485</v>
      </c>
      <c r="P76" s="257">
        <f>GEOMEAN(E81:E83)</f>
        <v>1.7320508075688774</v>
      </c>
      <c r="Q76" s="257">
        <f>GEOMEAN(E84:E85)</f>
        <v>8.9442719099991592</v>
      </c>
      <c r="R76" s="257">
        <f>GEOMEAN(E86:E87)</f>
        <v>2.2360679774997898</v>
      </c>
      <c r="S76" s="257">
        <f>GEOMEAN(E88:E89)</f>
        <v>1</v>
      </c>
      <c r="T76" s="257">
        <f>GEOMEAN(E77:E89)</f>
        <v>2.4603511292024818</v>
      </c>
      <c r="U76" s="257"/>
      <c r="W76" s="256">
        <v>41465</v>
      </c>
      <c r="X76" s="253">
        <v>62.4</v>
      </c>
    </row>
    <row r="77" spans="2:24" x14ac:dyDescent="0.3">
      <c r="D77" s="204">
        <v>41296</v>
      </c>
      <c r="E77" s="1">
        <v>1</v>
      </c>
      <c r="G77" s="1">
        <v>2014</v>
      </c>
      <c r="H77" s="262">
        <f>GEOMEAN(E90:E104)</f>
        <v>2.6784384385492284</v>
      </c>
      <c r="M77" s="259">
        <v>2014</v>
      </c>
      <c r="N77" s="257">
        <f>GEOMEAN(E90:E91)</f>
        <v>2.4494897427831779</v>
      </c>
      <c r="O77" s="257">
        <f>GEOMEAN(E92:E93)</f>
        <v>1.7320508075688774</v>
      </c>
      <c r="P77" s="257">
        <f>GEOMEAN(E94:E95)</f>
        <v>4.5825756949558398</v>
      </c>
      <c r="Q77" s="257">
        <f>GEOMEAN(E96:E99)</f>
        <v>2.3967817269284302</v>
      </c>
      <c r="R77" s="257">
        <f>GEOMEAN(E100:E102)</f>
        <v>1</v>
      </c>
      <c r="S77" s="257">
        <f>GEOMEAN(E103:E104)</f>
        <v>14.491376746189438</v>
      </c>
      <c r="T77" s="257">
        <f>GEOMEAN(E90:E104)</f>
        <v>2.6784384385492284</v>
      </c>
      <c r="W77" s="256">
        <v>41479</v>
      </c>
      <c r="X77" s="253">
        <v>13</v>
      </c>
    </row>
    <row r="78" spans="2:24" x14ac:dyDescent="0.3">
      <c r="D78" s="204">
        <v>41324</v>
      </c>
      <c r="E78" s="1">
        <v>1</v>
      </c>
      <c r="G78" s="1">
        <v>2015</v>
      </c>
      <c r="H78" s="262">
        <f>GEOMEAN(E105:E116)</f>
        <v>3.1220235693426548</v>
      </c>
      <c r="M78" s="259">
        <v>2015</v>
      </c>
      <c r="N78" s="257">
        <f>GEOMEAN(E105:E106)</f>
        <v>2.6457513110645907</v>
      </c>
      <c r="O78" s="257">
        <f>GEOMEAN(E107:E108)</f>
        <v>3.1622776601683795</v>
      </c>
      <c r="P78" s="257">
        <f>GEOMEAN(E109:E110)</f>
        <v>8.3666002653407556</v>
      </c>
      <c r="Q78" s="257">
        <f>GEOMEAN(E111:E112)</f>
        <v>2.2360679774997898</v>
      </c>
      <c r="R78" s="258">
        <f>GEOMEAN(E113:E114)</f>
        <v>1</v>
      </c>
      <c r="S78" s="257">
        <f>GEOMEAN(E115:E116)</f>
        <v>5.9160797830996161</v>
      </c>
      <c r="T78" s="257">
        <f>GEOMEAN(E105:E116)</f>
        <v>3.1220235693426548</v>
      </c>
      <c r="W78" s="256">
        <v>41493</v>
      </c>
      <c r="X78" s="253">
        <v>47.8</v>
      </c>
    </row>
    <row r="79" spans="2:24" x14ac:dyDescent="0.3">
      <c r="D79" s="204">
        <v>41358</v>
      </c>
      <c r="E79" s="1">
        <v>41</v>
      </c>
      <c r="G79" s="1">
        <v>2016</v>
      </c>
      <c r="H79" s="262">
        <f>GEOMEAN(E117:E128)</f>
        <v>3.401608046305038</v>
      </c>
      <c r="M79" s="284">
        <v>2016</v>
      </c>
      <c r="N79" s="257">
        <f>GEOMEAN(E117:E118)</f>
        <v>1</v>
      </c>
      <c r="O79" s="257">
        <f>GEOMEAN(E119:E120)</f>
        <v>1.7320508075688774</v>
      </c>
      <c r="P79" s="257">
        <f>GEOMEAN(E121:E122)</f>
        <v>2.2360679774997898</v>
      </c>
      <c r="Q79" s="257">
        <f>GEOMEAN(E123:E124)</f>
        <v>8.9442719099991592</v>
      </c>
      <c r="R79" s="257">
        <f>GEOMEAN(E125:E126)</f>
        <v>6.324555320336759</v>
      </c>
      <c r="S79" s="257">
        <f>GEOMEAN(E127:E128)</f>
        <v>7.0710678118654755</v>
      </c>
      <c r="T79" s="257">
        <f>GEOMEAN(E117:E128)</f>
        <v>3.401608046305038</v>
      </c>
      <c r="W79" s="256">
        <v>41507</v>
      </c>
      <c r="X79" s="253">
        <v>42</v>
      </c>
    </row>
    <row r="80" spans="2:24" x14ac:dyDescent="0.3">
      <c r="D80" s="204">
        <v>41386</v>
      </c>
      <c r="E80" s="1">
        <v>1</v>
      </c>
      <c r="M80" s="259">
        <v>2017</v>
      </c>
      <c r="N80" s="257">
        <f>GEOMEAN(Y86:Y87)</f>
        <v>1</v>
      </c>
      <c r="O80" s="257">
        <f>GEOMEAN(Y88:Y89)</f>
        <v>1</v>
      </c>
      <c r="P80" s="257">
        <f>GEOMEAN(Y90:Y91)</f>
        <v>5.4772255750516612</v>
      </c>
      <c r="Q80" s="257">
        <f>GEOMEAN(Y92:Y93)</f>
        <v>11.224972160321824</v>
      </c>
      <c r="R80" s="257">
        <f>GEOMEAN(Y94:Y95)</f>
        <v>1</v>
      </c>
      <c r="S80" s="257">
        <f>GEOMEAN(Y96:Y97)</f>
        <v>1</v>
      </c>
      <c r="T80" s="257">
        <f>GEOMEAN(Y86:Y97)</f>
        <v>1.9866635177534659</v>
      </c>
      <c r="W80" s="256">
        <v>41521</v>
      </c>
      <c r="X80" s="253">
        <v>44.1</v>
      </c>
    </row>
    <row r="81" spans="4:33" x14ac:dyDescent="0.3">
      <c r="D81" s="204">
        <v>41414</v>
      </c>
      <c r="E81" s="1">
        <v>1</v>
      </c>
      <c r="M81" s="259">
        <v>2018</v>
      </c>
      <c r="N81" s="257">
        <f>GEOMEAN(AB86:AB87)</f>
        <v>2</v>
      </c>
      <c r="O81" s="257">
        <f>GEOMEAN(AB88:AB89)</f>
        <v>1</v>
      </c>
      <c r="P81" s="257">
        <f>GEOMEAN(AB89:AB90)</f>
        <v>1.4142135623730949</v>
      </c>
      <c r="Q81" s="257">
        <f>GEOMEAN(AB90:AB91)</f>
        <v>2.8284271247461898</v>
      </c>
      <c r="R81" s="257">
        <f>GEOMEAN(AB94:AB95)</f>
        <v>2.8284271247461898</v>
      </c>
      <c r="S81" s="257">
        <f>GEOMEAN(AB95:AB96)</f>
        <v>2.8284271247461898</v>
      </c>
      <c r="T81" s="257">
        <f>GEOMEAN(AB86:AB96)</f>
        <v>2.1300821788799253</v>
      </c>
      <c r="W81" s="256">
        <v>41541</v>
      </c>
      <c r="X81" s="253">
        <v>66.3</v>
      </c>
    </row>
    <row r="82" spans="4:33" x14ac:dyDescent="0.3">
      <c r="D82" s="204"/>
      <c r="M82" s="259">
        <v>2019</v>
      </c>
      <c r="N82" s="257">
        <f>GEOMEAN(AF86:AF87)</f>
        <v>5.6568542494923797</v>
      </c>
      <c r="O82" s="257">
        <f>GEOMEAN(AF88:AF89)</f>
        <v>2</v>
      </c>
      <c r="P82" s="257">
        <f>GEOMEAN(AF90:AF91)</f>
        <v>2.8284271247461898</v>
      </c>
      <c r="Q82" s="257">
        <f>GEOMEAN(AF92:AF93)</f>
        <v>2.8284271247461898</v>
      </c>
      <c r="R82" s="257">
        <f>GEOMEAN(AF94:AF95)</f>
        <v>2</v>
      </c>
      <c r="S82" s="257">
        <f>GEOMEAN(AF96:AF97)</f>
        <v>2</v>
      </c>
      <c r="T82" s="257">
        <f>GEOMEAN(AF86:AF96)</f>
        <v>2.7407019694402472</v>
      </c>
      <c r="W82" s="256"/>
      <c r="X82" s="253"/>
    </row>
    <row r="83" spans="4:33" x14ac:dyDescent="0.3">
      <c r="D83" s="204">
        <v>41442</v>
      </c>
      <c r="E83" s="1">
        <v>3</v>
      </c>
      <c r="M83" s="1" t="s">
        <v>98</v>
      </c>
    </row>
    <row r="84" spans="4:33" ht="14.5" x14ac:dyDescent="0.35">
      <c r="D84" s="204">
        <v>41477</v>
      </c>
      <c r="E84" s="1">
        <v>16</v>
      </c>
      <c r="N84" s="15" t="s">
        <v>87</v>
      </c>
      <c r="O84" s="15" t="s">
        <v>88</v>
      </c>
      <c r="P84" s="15" t="s">
        <v>89</v>
      </c>
      <c r="Q84" s="15" t="s">
        <v>90</v>
      </c>
      <c r="R84" s="15" t="s">
        <v>91</v>
      </c>
      <c r="S84" s="15" t="s">
        <v>92</v>
      </c>
      <c r="T84" s="15" t="s">
        <v>93</v>
      </c>
      <c r="W84" s="296"/>
      <c r="X84" s="296"/>
      <c r="Y84" s="297" t="s">
        <v>105</v>
      </c>
    </row>
    <row r="85" spans="4:33" ht="14.5" x14ac:dyDescent="0.35">
      <c r="D85" s="204">
        <v>41512</v>
      </c>
      <c r="E85" s="1">
        <v>5</v>
      </c>
      <c r="M85" s="15">
        <v>2013</v>
      </c>
      <c r="O85" s="260"/>
      <c r="P85" s="257">
        <f>GEOMEAN(X74:X75)</f>
        <v>62.122459706614968</v>
      </c>
      <c r="Q85" s="257">
        <f>GEOMEAN(X76:X79)</f>
        <v>35.723276268841516</v>
      </c>
      <c r="R85" s="257">
        <f>GEOMEAN(X80:X81)</f>
        <v>54.07245139625168</v>
      </c>
      <c r="T85" s="66">
        <f>GEOMEAN(X74:X81)</f>
        <v>45.502139401713677</v>
      </c>
      <c r="W85" s="296"/>
      <c r="X85" s="297" t="s">
        <v>106</v>
      </c>
      <c r="Y85" s="297" t="s">
        <v>107</v>
      </c>
      <c r="AA85" s="302"/>
      <c r="AB85" s="303" t="s">
        <v>5</v>
      </c>
      <c r="AC85" s="303" t="s">
        <v>109</v>
      </c>
      <c r="AE85" s="302"/>
      <c r="AF85" s="303" t="s">
        <v>5</v>
      </c>
      <c r="AG85" s="303" t="s">
        <v>109</v>
      </c>
    </row>
    <row r="86" spans="4:33" ht="14.5" x14ac:dyDescent="0.35">
      <c r="D86" s="204">
        <v>41540</v>
      </c>
      <c r="E86" s="1">
        <v>1</v>
      </c>
      <c r="T86" s="257">
        <f ca="1">GEOMEAN(N75:S80)</f>
        <v>2.6500616248261122</v>
      </c>
      <c r="W86" s="298" t="s">
        <v>108</v>
      </c>
      <c r="X86" s="299">
        <v>42744</v>
      </c>
      <c r="Y86" s="300">
        <v>1</v>
      </c>
      <c r="AA86" s="304">
        <v>43108</v>
      </c>
      <c r="AB86" s="305">
        <v>4</v>
      </c>
      <c r="AC86" s="305">
        <v>5</v>
      </c>
      <c r="AE86" s="344">
        <v>43472</v>
      </c>
      <c r="AF86" s="345">
        <v>8</v>
      </c>
      <c r="AG86" s="317">
        <v>7</v>
      </c>
    </row>
    <row r="87" spans="4:33" ht="14.5" x14ac:dyDescent="0.35">
      <c r="D87" s="204">
        <v>41568</v>
      </c>
      <c r="E87" s="1">
        <v>5</v>
      </c>
      <c r="W87" s="296"/>
      <c r="X87" s="299">
        <v>42779</v>
      </c>
      <c r="Y87" s="301">
        <v>1</v>
      </c>
      <c r="AA87" s="304">
        <v>43145</v>
      </c>
      <c r="AB87" s="305">
        <v>1</v>
      </c>
      <c r="AC87" s="305">
        <v>3</v>
      </c>
      <c r="AE87" s="344">
        <v>43507</v>
      </c>
      <c r="AF87" s="346">
        <v>4</v>
      </c>
      <c r="AG87" s="339">
        <v>2</v>
      </c>
    </row>
    <row r="88" spans="4:33" ht="14.5" x14ac:dyDescent="0.35">
      <c r="D88" s="204">
        <v>41596</v>
      </c>
      <c r="E88" s="1">
        <v>1</v>
      </c>
      <c r="W88" s="296"/>
      <c r="X88" s="299">
        <v>42814</v>
      </c>
      <c r="Y88" s="300">
        <v>1</v>
      </c>
      <c r="AA88" s="304">
        <v>43179</v>
      </c>
      <c r="AB88" s="305">
        <v>1</v>
      </c>
      <c r="AC88" s="305">
        <v>8</v>
      </c>
      <c r="AE88" s="344">
        <v>43545</v>
      </c>
      <c r="AF88" s="347">
        <v>2</v>
      </c>
      <c r="AG88" s="317">
        <v>4</v>
      </c>
    </row>
    <row r="89" spans="4:33" ht="14.5" x14ac:dyDescent="0.35">
      <c r="D89" s="204">
        <v>41624</v>
      </c>
      <c r="E89" s="1">
        <v>1</v>
      </c>
      <c r="W89" s="296"/>
      <c r="X89" s="299">
        <v>42842</v>
      </c>
      <c r="Y89" s="300">
        <v>1</v>
      </c>
      <c r="AA89" s="304">
        <v>43234</v>
      </c>
      <c r="AB89" s="305">
        <v>1</v>
      </c>
      <c r="AC89" s="305">
        <v>23</v>
      </c>
      <c r="AE89" s="344">
        <v>43563</v>
      </c>
      <c r="AF89" s="347">
        <v>2</v>
      </c>
      <c r="AG89" s="317">
        <v>4</v>
      </c>
    </row>
    <row r="90" spans="4:33" ht="14.5" x14ac:dyDescent="0.35">
      <c r="D90" s="235">
        <v>41645</v>
      </c>
      <c r="E90" s="1">
        <v>6</v>
      </c>
      <c r="W90" s="296"/>
      <c r="X90" s="299">
        <v>42877</v>
      </c>
      <c r="Y90" s="300">
        <v>6</v>
      </c>
      <c r="AA90" s="304">
        <v>43262</v>
      </c>
      <c r="AB90" s="305">
        <v>2</v>
      </c>
      <c r="AC90" s="305">
        <v>4</v>
      </c>
      <c r="AE90" s="344">
        <v>43591</v>
      </c>
      <c r="AF90" s="347">
        <v>2</v>
      </c>
      <c r="AG90" s="317">
        <v>13</v>
      </c>
    </row>
    <row r="91" spans="4:33" ht="14.5" x14ac:dyDescent="0.35">
      <c r="D91" s="235">
        <v>41680</v>
      </c>
      <c r="E91" s="1">
        <v>1</v>
      </c>
      <c r="W91" s="296"/>
      <c r="X91" s="299">
        <v>42912</v>
      </c>
      <c r="Y91" s="300">
        <v>5</v>
      </c>
      <c r="AA91" s="304">
        <v>43290</v>
      </c>
      <c r="AB91" s="305">
        <v>4</v>
      </c>
      <c r="AC91" s="305">
        <v>23</v>
      </c>
      <c r="AE91" s="344">
        <v>43626</v>
      </c>
      <c r="AF91" s="347">
        <v>4</v>
      </c>
      <c r="AG91" s="317">
        <v>23</v>
      </c>
    </row>
    <row r="92" spans="4:33" ht="14.5" x14ac:dyDescent="0.35">
      <c r="D92" s="235">
        <v>41724</v>
      </c>
      <c r="E92" s="1">
        <v>1</v>
      </c>
      <c r="W92" s="296"/>
      <c r="X92" s="299">
        <v>42926</v>
      </c>
      <c r="Y92" s="300">
        <v>9</v>
      </c>
      <c r="AA92" s="304">
        <v>43319</v>
      </c>
      <c r="AB92" s="305">
        <v>1</v>
      </c>
      <c r="AC92" s="305">
        <v>30</v>
      </c>
      <c r="AE92" s="344">
        <v>43654</v>
      </c>
      <c r="AF92" s="347">
        <v>4</v>
      </c>
      <c r="AG92" s="317">
        <v>23</v>
      </c>
    </row>
    <row r="93" spans="4:33" ht="14.5" x14ac:dyDescent="0.35">
      <c r="D93" s="235">
        <v>41750</v>
      </c>
      <c r="E93" s="1">
        <v>3</v>
      </c>
      <c r="W93" s="296"/>
      <c r="X93" s="299">
        <v>42955</v>
      </c>
      <c r="Y93" s="300">
        <v>14</v>
      </c>
      <c r="AA93" s="304">
        <v>43353</v>
      </c>
      <c r="AB93" s="305">
        <v>4</v>
      </c>
      <c r="AC93" s="305">
        <v>23</v>
      </c>
      <c r="AE93" s="344">
        <v>43682</v>
      </c>
      <c r="AF93" s="347">
        <v>2</v>
      </c>
      <c r="AG93" s="317">
        <v>23</v>
      </c>
    </row>
    <row r="94" spans="4:33" ht="14.5" x14ac:dyDescent="0.35">
      <c r="D94" s="235">
        <v>41778</v>
      </c>
      <c r="E94" s="1">
        <v>3</v>
      </c>
      <c r="W94" s="296"/>
      <c r="X94" s="299">
        <v>42996</v>
      </c>
      <c r="Y94" s="300">
        <v>1</v>
      </c>
      <c r="AA94" s="304">
        <v>43388</v>
      </c>
      <c r="AB94" s="305">
        <v>4</v>
      </c>
      <c r="AC94" s="305">
        <v>30</v>
      </c>
      <c r="AE94" s="344">
        <v>43717</v>
      </c>
      <c r="AF94" s="347">
        <v>2</v>
      </c>
      <c r="AG94" s="317">
        <v>240</v>
      </c>
    </row>
    <row r="95" spans="4:33" ht="14.5" x14ac:dyDescent="0.35">
      <c r="D95" s="235">
        <v>41806</v>
      </c>
      <c r="E95" s="1">
        <v>7</v>
      </c>
      <c r="W95" s="296"/>
      <c r="X95" s="299">
        <v>43024</v>
      </c>
      <c r="Y95" s="300">
        <v>1</v>
      </c>
      <c r="AA95" s="304">
        <v>43409</v>
      </c>
      <c r="AB95" s="305">
        <v>2</v>
      </c>
      <c r="AC95" s="305">
        <v>8</v>
      </c>
      <c r="AE95" s="344">
        <v>43752</v>
      </c>
      <c r="AF95" s="347">
        <v>2</v>
      </c>
      <c r="AG95" s="317">
        <v>30</v>
      </c>
    </row>
    <row r="96" spans="4:33" ht="14.5" x14ac:dyDescent="0.35">
      <c r="D96" s="236">
        <v>41827</v>
      </c>
      <c r="E96" s="1">
        <v>33</v>
      </c>
      <c r="W96" s="296"/>
      <c r="X96" s="299">
        <v>43052</v>
      </c>
      <c r="Y96" s="300">
        <v>1</v>
      </c>
      <c r="AA96" s="304">
        <v>43444</v>
      </c>
      <c r="AB96" s="305">
        <v>4</v>
      </c>
      <c r="AC96" s="305">
        <v>8</v>
      </c>
      <c r="AE96" s="344">
        <v>43783</v>
      </c>
      <c r="AF96" s="347">
        <v>2</v>
      </c>
      <c r="AG96" s="317">
        <v>4</v>
      </c>
    </row>
    <row r="97" spans="4:33" ht="14.5" x14ac:dyDescent="0.35">
      <c r="D97" s="236">
        <v>41849</v>
      </c>
      <c r="E97" s="1">
        <v>1</v>
      </c>
      <c r="W97" s="296"/>
      <c r="X97" s="299">
        <v>43080</v>
      </c>
      <c r="Y97" s="300">
        <v>1</v>
      </c>
      <c r="AA97" s="304" t="s">
        <v>110</v>
      </c>
      <c r="AB97" s="306">
        <f>GEOMEAN(AB85:AB96)</f>
        <v>2.1300821788799253</v>
      </c>
      <c r="AC97" s="306">
        <f>GEOMEAN(AC85:AC96)</f>
        <v>11.165937757441736</v>
      </c>
      <c r="AE97" s="344">
        <v>43808</v>
      </c>
      <c r="AF97" s="347">
        <v>2</v>
      </c>
      <c r="AG97" s="317">
        <v>13</v>
      </c>
    </row>
    <row r="98" spans="4:33" x14ac:dyDescent="0.3">
      <c r="D98" s="236">
        <v>41855</v>
      </c>
      <c r="E98" s="1">
        <v>1</v>
      </c>
    </row>
    <row r="99" spans="4:33" x14ac:dyDescent="0.3">
      <c r="D99" s="235">
        <v>41869</v>
      </c>
      <c r="E99" s="1">
        <v>1</v>
      </c>
    </row>
    <row r="100" spans="4:33" x14ac:dyDescent="0.3">
      <c r="D100" s="235">
        <v>41890</v>
      </c>
      <c r="E100" s="1">
        <v>1</v>
      </c>
    </row>
    <row r="101" spans="4:33" x14ac:dyDescent="0.3">
      <c r="D101" s="236">
        <v>41897</v>
      </c>
      <c r="E101" s="1">
        <v>1</v>
      </c>
    </row>
    <row r="102" spans="4:33" x14ac:dyDescent="0.3">
      <c r="D102" s="236">
        <v>41932</v>
      </c>
      <c r="E102" s="1">
        <v>1</v>
      </c>
    </row>
    <row r="103" spans="4:33" x14ac:dyDescent="0.3">
      <c r="D103" s="236">
        <v>41961</v>
      </c>
      <c r="E103" s="1">
        <v>35</v>
      </c>
    </row>
    <row r="104" spans="4:33" x14ac:dyDescent="0.3">
      <c r="D104" s="236">
        <v>41981</v>
      </c>
      <c r="E104" s="1">
        <v>6</v>
      </c>
    </row>
    <row r="105" spans="4:33" x14ac:dyDescent="0.3">
      <c r="D105" s="256">
        <v>42009</v>
      </c>
      <c r="E105" s="1">
        <v>7</v>
      </c>
    </row>
    <row r="106" spans="4:33" x14ac:dyDescent="0.3">
      <c r="D106" s="256">
        <v>42052</v>
      </c>
      <c r="E106" s="1">
        <v>1</v>
      </c>
    </row>
    <row r="107" spans="4:33" x14ac:dyDescent="0.3">
      <c r="D107" s="256">
        <v>42086</v>
      </c>
      <c r="E107" s="1">
        <v>1</v>
      </c>
    </row>
    <row r="108" spans="4:33" x14ac:dyDescent="0.3">
      <c r="D108" s="256">
        <v>42114</v>
      </c>
      <c r="E108" s="1">
        <v>10</v>
      </c>
    </row>
    <row r="109" spans="4:33" x14ac:dyDescent="0.3">
      <c r="D109" s="256">
        <v>42150</v>
      </c>
      <c r="E109" s="1">
        <v>35</v>
      </c>
    </row>
    <row r="110" spans="4:33" x14ac:dyDescent="0.3">
      <c r="D110" s="256">
        <v>42177</v>
      </c>
      <c r="E110" s="1">
        <v>2</v>
      </c>
    </row>
    <row r="111" spans="4:33" x14ac:dyDescent="0.3">
      <c r="D111" s="256">
        <v>42191</v>
      </c>
      <c r="E111" s="1">
        <v>5</v>
      </c>
    </row>
    <row r="112" spans="4:33" x14ac:dyDescent="0.3">
      <c r="D112" s="256">
        <v>42241</v>
      </c>
      <c r="E112" s="1">
        <v>1</v>
      </c>
    </row>
    <row r="113" spans="4:5" x14ac:dyDescent="0.3">
      <c r="D113" s="256">
        <v>42275</v>
      </c>
      <c r="E113" s="1">
        <v>1</v>
      </c>
    </row>
    <row r="114" spans="4:5" x14ac:dyDescent="0.3">
      <c r="D114" s="256">
        <v>42305</v>
      </c>
      <c r="E114" s="1">
        <v>1</v>
      </c>
    </row>
    <row r="115" spans="4:5" x14ac:dyDescent="0.3">
      <c r="D115" s="256">
        <v>42324</v>
      </c>
      <c r="E115" s="1">
        <v>35</v>
      </c>
    </row>
    <row r="116" spans="4:5" x14ac:dyDescent="0.3">
      <c r="D116" s="256">
        <v>42345</v>
      </c>
      <c r="E116" s="1">
        <v>1</v>
      </c>
    </row>
    <row r="117" spans="4:5" ht="14.5" x14ac:dyDescent="0.3">
      <c r="D117" s="283">
        <v>42394</v>
      </c>
      <c r="E117" s="265">
        <v>1</v>
      </c>
    </row>
    <row r="118" spans="4:5" ht="14.5" x14ac:dyDescent="0.3">
      <c r="D118" s="283">
        <v>42425</v>
      </c>
      <c r="E118" s="265">
        <v>1</v>
      </c>
    </row>
    <row r="119" spans="4:5" ht="14.5" x14ac:dyDescent="0.3">
      <c r="D119" s="283">
        <v>42436</v>
      </c>
      <c r="E119" s="265">
        <v>1</v>
      </c>
    </row>
    <row r="120" spans="4:5" ht="14.5" x14ac:dyDescent="0.3">
      <c r="D120" s="283">
        <v>42485</v>
      </c>
      <c r="E120" s="265">
        <v>3</v>
      </c>
    </row>
    <row r="121" spans="4:5" ht="14.5" x14ac:dyDescent="0.3">
      <c r="D121" s="283">
        <v>42514</v>
      </c>
      <c r="E121" s="265">
        <v>1</v>
      </c>
    </row>
    <row r="122" spans="4:5" ht="14.5" x14ac:dyDescent="0.3">
      <c r="D122" s="283">
        <v>42541</v>
      </c>
      <c r="E122" s="265">
        <v>5</v>
      </c>
    </row>
    <row r="123" spans="4:5" ht="14.5" x14ac:dyDescent="0.3">
      <c r="D123" s="283">
        <v>42562</v>
      </c>
      <c r="E123" s="265">
        <v>5</v>
      </c>
    </row>
    <row r="124" spans="4:5" ht="14.5" x14ac:dyDescent="0.3">
      <c r="D124" s="283">
        <v>42591</v>
      </c>
      <c r="E124" s="265">
        <v>16</v>
      </c>
    </row>
    <row r="125" spans="4:5" ht="14.5" x14ac:dyDescent="0.3">
      <c r="D125" s="283">
        <v>42640</v>
      </c>
      <c r="E125" s="265">
        <v>4</v>
      </c>
    </row>
    <row r="126" spans="4:5" ht="14.5" x14ac:dyDescent="0.3">
      <c r="D126" s="283">
        <v>42660</v>
      </c>
      <c r="E126" s="265">
        <v>10</v>
      </c>
    </row>
    <row r="127" spans="4:5" ht="14.5" x14ac:dyDescent="0.3">
      <c r="D127" s="283">
        <v>42695</v>
      </c>
      <c r="E127" s="265">
        <v>50</v>
      </c>
    </row>
    <row r="128" spans="4:5" ht="14.5" x14ac:dyDescent="0.3">
      <c r="D128" s="283">
        <v>42709</v>
      </c>
      <c r="E128" s="265">
        <v>1</v>
      </c>
    </row>
  </sheetData>
  <mergeCells count="19">
    <mergeCell ref="B2:P2"/>
    <mergeCell ref="IR2:JF2"/>
    <mergeCell ref="JG2:JU2"/>
    <mergeCell ref="A2:A3"/>
    <mergeCell ref="Q2:AF2"/>
    <mergeCell ref="AG2:AV2"/>
    <mergeCell ref="AW2:BL2"/>
    <mergeCell ref="IC2:IQ2"/>
    <mergeCell ref="HN2:IB2"/>
    <mergeCell ref="GY2:HM2"/>
    <mergeCell ref="GJ2:GW2"/>
    <mergeCell ref="FU2:GI2"/>
    <mergeCell ref="EP2:FE2"/>
    <mergeCell ref="FF2:FT2"/>
    <mergeCell ref="BM2:CB2"/>
    <mergeCell ref="CC2:CS2"/>
    <mergeCell ref="CT2:DJ2"/>
    <mergeCell ref="EA2:EO2"/>
    <mergeCell ref="DK2:DZ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35"/>
  <sheetViews>
    <sheetView topLeftCell="A25" workbookViewId="0">
      <selection activeCell="D35" sqref="D35"/>
    </sheetView>
  </sheetViews>
  <sheetFormatPr defaultRowHeight="14.5" x14ac:dyDescent="0.35"/>
  <cols>
    <col min="2" max="2" width="12.6328125" customWidth="1"/>
    <col min="3" max="3" width="10.6328125" customWidth="1"/>
    <col min="4" max="4" width="10.54296875" bestFit="1" customWidth="1"/>
    <col min="5" max="5" width="10.54296875" customWidth="1"/>
    <col min="7" max="7" width="10.54296875" customWidth="1"/>
    <col min="12" max="12" width="11.453125" customWidth="1"/>
  </cols>
  <sheetData>
    <row r="1" spans="1:12" x14ac:dyDescent="0.35">
      <c r="B1" t="s">
        <v>32</v>
      </c>
      <c r="F1" s="330" t="s">
        <v>31</v>
      </c>
      <c r="G1" s="330"/>
      <c r="H1" s="330"/>
      <c r="I1" s="330"/>
      <c r="J1" s="330"/>
      <c r="K1" s="330"/>
      <c r="L1" s="330"/>
    </row>
    <row r="2" spans="1:12" ht="38.25" customHeight="1" x14ac:dyDescent="0.35">
      <c r="A2" s="109" t="s">
        <v>23</v>
      </c>
      <c r="B2" s="110" t="s">
        <v>78</v>
      </c>
      <c r="C2" s="152" t="s">
        <v>76</v>
      </c>
      <c r="D2" s="153" t="s">
        <v>77</v>
      </c>
      <c r="E2" s="154"/>
      <c r="F2" s="150" t="s">
        <v>24</v>
      </c>
      <c r="G2" s="115" t="s">
        <v>25</v>
      </c>
      <c r="H2" s="115" t="s">
        <v>26</v>
      </c>
      <c r="I2" s="115" t="s">
        <v>27</v>
      </c>
      <c r="J2" s="115" t="s">
        <v>28</v>
      </c>
      <c r="K2" s="115" t="s">
        <v>29</v>
      </c>
      <c r="L2" s="115" t="s">
        <v>30</v>
      </c>
    </row>
    <row r="3" spans="1:12" ht="15.5" x14ac:dyDescent="0.35">
      <c r="A3" s="111">
        <v>1987</v>
      </c>
      <c r="B3" s="228">
        <v>61594.954499999993</v>
      </c>
      <c r="C3" s="112"/>
      <c r="D3" s="143">
        <v>75176</v>
      </c>
      <c r="E3" s="155"/>
      <c r="F3" s="151">
        <v>1987</v>
      </c>
      <c r="G3" s="116">
        <v>61597</v>
      </c>
      <c r="H3" s="116">
        <v>61216</v>
      </c>
      <c r="I3" s="116">
        <v>49277</v>
      </c>
      <c r="J3" s="116">
        <v>10702</v>
      </c>
      <c r="K3" s="116">
        <v>1391</v>
      </c>
      <c r="L3" s="116">
        <v>226</v>
      </c>
    </row>
    <row r="4" spans="1:12" ht="15.5" x14ac:dyDescent="0.35">
      <c r="A4" s="111">
        <v>1988</v>
      </c>
      <c r="B4" s="228">
        <v>26201.379000000001</v>
      </c>
      <c r="C4" s="112"/>
      <c r="D4" s="143">
        <v>40524</v>
      </c>
      <c r="E4" s="155"/>
      <c r="F4" s="151">
        <v>1988</v>
      </c>
      <c r="G4" s="116">
        <v>35940</v>
      </c>
      <c r="H4" s="116">
        <v>35589</v>
      </c>
      <c r="I4" s="116">
        <v>25415</v>
      </c>
      <c r="J4" s="116">
        <v>9185</v>
      </c>
      <c r="K4" s="116">
        <v>1194</v>
      </c>
      <c r="L4" s="116">
        <v>147</v>
      </c>
    </row>
    <row r="5" spans="1:12" ht="15.5" x14ac:dyDescent="0.35">
      <c r="A5" s="111">
        <v>1989</v>
      </c>
      <c r="B5" s="228">
        <v>7527.4679999999998</v>
      </c>
      <c r="C5" s="112"/>
      <c r="D5" s="143">
        <v>14815</v>
      </c>
      <c r="E5" s="155"/>
      <c r="F5" s="151">
        <v>1989</v>
      </c>
      <c r="G5" s="116">
        <v>7765</v>
      </c>
      <c r="H5" s="116">
        <v>7496</v>
      </c>
      <c r="I5" s="116">
        <v>6310</v>
      </c>
      <c r="J5" s="116">
        <v>1153</v>
      </c>
      <c r="K5" s="116">
        <v>150</v>
      </c>
      <c r="L5" s="116">
        <v>152</v>
      </c>
    </row>
    <row r="6" spans="1:12" ht="15.5" x14ac:dyDescent="0.35">
      <c r="A6" s="111">
        <v>1990</v>
      </c>
      <c r="B6" s="228">
        <v>20266.259999999998</v>
      </c>
      <c r="C6" s="112"/>
      <c r="D6" s="143">
        <v>29794</v>
      </c>
      <c r="E6" s="155"/>
      <c r="F6" s="151">
        <v>1990</v>
      </c>
      <c r="G6" s="116">
        <v>26850</v>
      </c>
      <c r="H6" s="116">
        <v>26575</v>
      </c>
      <c r="I6" s="116">
        <v>22955</v>
      </c>
      <c r="J6" s="116">
        <v>3302</v>
      </c>
      <c r="K6" s="116">
        <v>429</v>
      </c>
      <c r="L6" s="116">
        <v>164</v>
      </c>
    </row>
    <row r="7" spans="1:12" ht="15.5" x14ac:dyDescent="0.35">
      <c r="A7" s="111">
        <v>1991</v>
      </c>
      <c r="B7" s="228">
        <v>25694.7225</v>
      </c>
      <c r="C7" s="112"/>
      <c r="D7" s="143">
        <v>37119</v>
      </c>
      <c r="E7" s="155"/>
      <c r="F7" s="151">
        <v>1991</v>
      </c>
      <c r="G7" s="116">
        <v>31793</v>
      </c>
      <c r="H7" s="116">
        <v>31474</v>
      </c>
      <c r="I7" s="116">
        <v>24850</v>
      </c>
      <c r="J7" s="116">
        <v>5987</v>
      </c>
      <c r="K7" s="116">
        <v>778</v>
      </c>
      <c r="L7" s="116">
        <v>178</v>
      </c>
    </row>
    <row r="8" spans="1:12" ht="15.5" x14ac:dyDescent="0.35">
      <c r="A8" s="111">
        <v>1992</v>
      </c>
      <c r="B8" s="228">
        <v>18384.392999999996</v>
      </c>
      <c r="C8" s="112"/>
      <c r="D8" s="143">
        <v>30956</v>
      </c>
      <c r="E8" s="155"/>
      <c r="F8" s="151">
        <v>1992</v>
      </c>
      <c r="G8" s="116">
        <v>23780</v>
      </c>
      <c r="H8" s="116">
        <v>23466</v>
      </c>
      <c r="I8" s="116">
        <v>17146</v>
      </c>
      <c r="J8" s="116">
        <v>5742</v>
      </c>
      <c r="K8" s="116">
        <v>746</v>
      </c>
      <c r="L8" s="116">
        <v>145</v>
      </c>
    </row>
    <row r="9" spans="1:12" ht="15.5" x14ac:dyDescent="0.35">
      <c r="A9" s="111">
        <v>1993</v>
      </c>
      <c r="B9" s="228">
        <v>11291.201999999999</v>
      </c>
      <c r="C9" s="112"/>
      <c r="D9" s="143">
        <v>21270</v>
      </c>
      <c r="E9" s="155"/>
      <c r="F9" s="151">
        <v>1993</v>
      </c>
      <c r="G9" s="116">
        <v>16518</v>
      </c>
      <c r="H9" s="116">
        <v>16179</v>
      </c>
      <c r="I9" s="116">
        <v>11514</v>
      </c>
      <c r="J9" s="116">
        <v>4312</v>
      </c>
      <c r="K9" s="116">
        <v>561</v>
      </c>
      <c r="L9" s="116">
        <v>132</v>
      </c>
    </row>
    <row r="10" spans="1:12" ht="15.5" x14ac:dyDescent="0.35">
      <c r="A10" s="111">
        <v>1994</v>
      </c>
      <c r="B10" s="228">
        <v>13173.069</v>
      </c>
      <c r="C10" s="112"/>
      <c r="D10" s="143">
        <v>20189</v>
      </c>
      <c r="E10" s="155"/>
      <c r="F10" s="151">
        <v>1994</v>
      </c>
      <c r="G10" s="116">
        <v>16092</v>
      </c>
      <c r="H10" s="116">
        <v>15759</v>
      </c>
      <c r="I10" s="116">
        <v>12572</v>
      </c>
      <c r="J10" s="116">
        <v>2983</v>
      </c>
      <c r="K10" s="116">
        <v>388</v>
      </c>
      <c r="L10" s="116">
        <v>150</v>
      </c>
    </row>
    <row r="11" spans="1:12" ht="15.5" x14ac:dyDescent="0.35">
      <c r="A11" s="111">
        <v>1995</v>
      </c>
      <c r="B11" s="228">
        <v>69556.699499999988</v>
      </c>
      <c r="C11" s="112"/>
      <c r="D11" s="143">
        <v>90420</v>
      </c>
      <c r="E11" s="155"/>
      <c r="F11" s="151">
        <v>1995</v>
      </c>
      <c r="G11" s="116">
        <v>74569</v>
      </c>
      <c r="H11" s="116">
        <v>74106</v>
      </c>
      <c r="I11" s="116">
        <v>59655</v>
      </c>
      <c r="J11" s="116">
        <v>12999</v>
      </c>
      <c r="K11" s="116">
        <v>1690</v>
      </c>
      <c r="L11" s="116">
        <v>225</v>
      </c>
    </row>
    <row r="12" spans="1:12" ht="15.5" x14ac:dyDescent="0.35">
      <c r="A12" s="111">
        <v>1996</v>
      </c>
      <c r="B12" s="228">
        <v>22654.783499999998</v>
      </c>
      <c r="C12" s="112"/>
      <c r="D12" s="143">
        <v>25249</v>
      </c>
      <c r="E12" s="155"/>
      <c r="F12" s="151">
        <v>1996</v>
      </c>
      <c r="G12" s="116">
        <v>27871</v>
      </c>
      <c r="H12" s="116">
        <v>27550</v>
      </c>
      <c r="I12" s="116">
        <v>19514</v>
      </c>
      <c r="J12" s="116">
        <v>7274</v>
      </c>
      <c r="K12" s="116">
        <v>946</v>
      </c>
      <c r="L12" s="116">
        <v>137</v>
      </c>
    </row>
    <row r="13" spans="1:12" ht="15.5" x14ac:dyDescent="0.35">
      <c r="A13" s="111">
        <v>1997</v>
      </c>
      <c r="B13" s="228">
        <v>38071.616999999998</v>
      </c>
      <c r="C13" s="112"/>
      <c r="D13" s="143">
        <v>57567</v>
      </c>
      <c r="E13" s="155"/>
      <c r="F13" s="151">
        <v>1997</v>
      </c>
      <c r="G13" s="116">
        <v>48569</v>
      </c>
      <c r="H13" s="116">
        <v>48198</v>
      </c>
      <c r="I13" s="116">
        <v>38855</v>
      </c>
      <c r="J13" s="116">
        <v>8444</v>
      </c>
      <c r="K13" s="116">
        <v>1098</v>
      </c>
      <c r="L13" s="116">
        <v>172</v>
      </c>
    </row>
    <row r="14" spans="1:12" ht="15.5" x14ac:dyDescent="0.35">
      <c r="A14" s="111">
        <v>1998</v>
      </c>
      <c r="B14" s="228">
        <v>69122.422500000001</v>
      </c>
      <c r="C14" s="112"/>
      <c r="D14" s="143">
        <v>89864</v>
      </c>
      <c r="E14" s="155"/>
      <c r="F14" s="151">
        <v>1998</v>
      </c>
      <c r="G14" s="116">
        <v>76566</v>
      </c>
      <c r="H14" s="116">
        <v>76225</v>
      </c>
      <c r="I14" s="116">
        <v>61253</v>
      </c>
      <c r="J14" s="116">
        <v>13383</v>
      </c>
      <c r="K14" s="116">
        <v>1740</v>
      </c>
      <c r="L14" s="116">
        <v>190</v>
      </c>
    </row>
    <row r="15" spans="1:12" ht="15.5" x14ac:dyDescent="0.35">
      <c r="A15" s="111">
        <v>1999</v>
      </c>
      <c r="B15" s="228">
        <v>52692.275999999998</v>
      </c>
      <c r="C15" s="112"/>
      <c r="D15" s="143">
        <v>66316</v>
      </c>
      <c r="E15" s="155"/>
      <c r="F15" s="151">
        <v>1999</v>
      </c>
      <c r="G15" s="116">
        <v>60355</v>
      </c>
      <c r="H15" s="116">
        <v>60002</v>
      </c>
      <c r="I15" s="116">
        <v>48284</v>
      </c>
      <c r="J15" s="116">
        <v>10508</v>
      </c>
      <c r="K15" s="116">
        <v>1366</v>
      </c>
      <c r="L15" s="116">
        <v>197</v>
      </c>
    </row>
    <row r="16" spans="1:12" ht="15.5" x14ac:dyDescent="0.35">
      <c r="A16" s="111">
        <v>2000</v>
      </c>
      <c r="B16" s="228">
        <v>13173.069</v>
      </c>
      <c r="C16" s="231">
        <v>15113</v>
      </c>
      <c r="D16" s="143">
        <v>20281</v>
      </c>
      <c r="E16" s="155"/>
      <c r="F16" s="151">
        <v>2000</v>
      </c>
      <c r="G16" s="116">
        <v>13101</v>
      </c>
      <c r="H16" s="116">
        <v>12778</v>
      </c>
      <c r="I16" s="116">
        <v>10213</v>
      </c>
      <c r="J16" s="116">
        <v>2447</v>
      </c>
      <c r="K16" s="116">
        <v>318</v>
      </c>
      <c r="L16" s="116">
        <v>123</v>
      </c>
    </row>
    <row r="17" spans="1:12" ht="15.5" x14ac:dyDescent="0.35">
      <c r="A17" s="111">
        <v>2001</v>
      </c>
      <c r="B17" s="228">
        <v>15134.171499999999</v>
      </c>
      <c r="C17" s="231">
        <v>15906</v>
      </c>
      <c r="D17" s="143">
        <v>19869</v>
      </c>
      <c r="E17" s="155"/>
      <c r="F17" s="151">
        <v>2001</v>
      </c>
      <c r="G17" s="116">
        <v>17353</v>
      </c>
      <c r="H17" s="116">
        <v>17008</v>
      </c>
      <c r="I17" s="116">
        <v>13185</v>
      </c>
      <c r="J17" s="116">
        <v>3559</v>
      </c>
      <c r="K17" s="116">
        <v>463</v>
      </c>
      <c r="L17" s="116">
        <v>147</v>
      </c>
    </row>
    <row r="18" spans="1:12" ht="15.5" x14ac:dyDescent="0.35">
      <c r="A18" s="111">
        <v>2002</v>
      </c>
      <c r="B18" s="228">
        <v>4248.6766499999994</v>
      </c>
      <c r="C18" s="231">
        <v>2317</v>
      </c>
      <c r="D18" s="143">
        <v>6518</v>
      </c>
      <c r="E18" s="155"/>
      <c r="F18" s="151">
        <v>2002</v>
      </c>
      <c r="G18" s="116">
        <v>3437</v>
      </c>
      <c r="H18" s="116">
        <v>3199</v>
      </c>
      <c r="I18" s="116">
        <v>2321</v>
      </c>
      <c r="J18" s="116">
        <v>914</v>
      </c>
      <c r="K18" s="116">
        <v>119</v>
      </c>
      <c r="L18" s="116">
        <v>84</v>
      </c>
    </row>
    <row r="19" spans="1:12" ht="15.5" x14ac:dyDescent="0.35">
      <c r="A19" s="111">
        <v>2003</v>
      </c>
      <c r="B19" s="228">
        <v>21641.470499999999</v>
      </c>
      <c r="C19" s="231">
        <v>21215</v>
      </c>
      <c r="D19" s="143">
        <v>25364</v>
      </c>
      <c r="E19" s="155"/>
      <c r="F19" s="151">
        <v>2003</v>
      </c>
      <c r="G19" s="116">
        <v>23693</v>
      </c>
      <c r="H19" s="116">
        <v>23141</v>
      </c>
      <c r="I19" s="116">
        <v>15016</v>
      </c>
      <c r="J19" s="116">
        <v>7533</v>
      </c>
      <c r="K19" s="116">
        <v>979</v>
      </c>
      <c r="L19" s="116">
        <v>164</v>
      </c>
    </row>
    <row r="20" spans="1:12" ht="15.5" x14ac:dyDescent="0.35">
      <c r="A20" s="111">
        <v>2004</v>
      </c>
      <c r="B20" s="228">
        <v>20924.913449999996</v>
      </c>
      <c r="C20" s="231">
        <v>33706</v>
      </c>
      <c r="D20" s="143">
        <v>26731</v>
      </c>
      <c r="E20" s="155"/>
      <c r="F20" s="151">
        <v>2004</v>
      </c>
      <c r="G20" s="116">
        <v>28891</v>
      </c>
      <c r="H20" s="116">
        <v>28526</v>
      </c>
      <c r="I20" s="116">
        <v>21365</v>
      </c>
      <c r="J20" s="116">
        <v>6470</v>
      </c>
      <c r="K20" s="116">
        <v>841</v>
      </c>
      <c r="L20" s="116">
        <v>215</v>
      </c>
    </row>
    <row r="21" spans="1:12" ht="15.5" x14ac:dyDescent="0.35">
      <c r="A21" s="113">
        <v>2005</v>
      </c>
      <c r="B21" s="228">
        <v>36624.026999999995</v>
      </c>
      <c r="C21" s="231">
        <v>31605</v>
      </c>
      <c r="D21" s="143">
        <v>43999</v>
      </c>
      <c r="E21" s="155"/>
      <c r="F21" s="151">
        <v>2005</v>
      </c>
      <c r="G21" s="116">
        <v>35147</v>
      </c>
      <c r="H21" s="116">
        <v>34796</v>
      </c>
      <c r="I21" s="116">
        <v>25969</v>
      </c>
      <c r="J21" s="116">
        <v>7986</v>
      </c>
      <c r="K21" s="116">
        <v>1038</v>
      </c>
      <c r="L21" s="116">
        <v>153</v>
      </c>
    </row>
    <row r="22" spans="1:12" ht="15.5" x14ac:dyDescent="0.35">
      <c r="A22" s="114">
        <v>2006</v>
      </c>
      <c r="B22" s="228">
        <v>8497.4680000000008</v>
      </c>
      <c r="C22" s="231">
        <v>11748</v>
      </c>
      <c r="D22" s="143">
        <v>11750</v>
      </c>
      <c r="E22" s="155"/>
      <c r="F22" s="151">
        <v>2006</v>
      </c>
      <c r="G22" s="116">
        <v>9128</v>
      </c>
      <c r="H22" s="116">
        <v>8793</v>
      </c>
      <c r="I22" s="116">
        <v>7307</v>
      </c>
      <c r="J22" s="116">
        <v>1496</v>
      </c>
      <c r="K22" s="116">
        <v>194</v>
      </c>
      <c r="L22" s="116">
        <v>131</v>
      </c>
    </row>
    <row r="23" spans="1:12" x14ac:dyDescent="0.35">
      <c r="A23" s="114">
        <v>2007</v>
      </c>
      <c r="B23" s="228">
        <v>56500</v>
      </c>
      <c r="C23" s="231">
        <v>67725</v>
      </c>
      <c r="D23" s="143">
        <v>67725</v>
      </c>
      <c r="E23" s="156"/>
    </row>
    <row r="24" spans="1:12" x14ac:dyDescent="0.35">
      <c r="A24" s="114">
        <v>2008</v>
      </c>
      <c r="B24" s="233">
        <v>19400</v>
      </c>
      <c r="C24" s="231">
        <v>20307</v>
      </c>
      <c r="D24" s="143">
        <v>18616</v>
      </c>
      <c r="E24" s="156"/>
    </row>
    <row r="25" spans="1:12" x14ac:dyDescent="0.35">
      <c r="A25" s="114">
        <v>2009</v>
      </c>
      <c r="B25" s="233">
        <v>25943</v>
      </c>
      <c r="C25" s="231">
        <v>21503</v>
      </c>
      <c r="D25" s="143">
        <v>28376</v>
      </c>
      <c r="E25" s="156"/>
    </row>
    <row r="26" spans="1:12" x14ac:dyDescent="0.35">
      <c r="A26" s="114">
        <v>2010</v>
      </c>
      <c r="B26" s="233">
        <v>29007</v>
      </c>
      <c r="C26" s="231">
        <v>29462</v>
      </c>
      <c r="D26" s="143">
        <v>38402</v>
      </c>
      <c r="E26" s="156"/>
    </row>
    <row r="27" spans="1:12" x14ac:dyDescent="0.35">
      <c r="A27" s="193">
        <v>2011</v>
      </c>
      <c r="B27" s="233">
        <v>9432</v>
      </c>
      <c r="C27" s="232">
        <v>6555</v>
      </c>
      <c r="D27" s="192">
        <v>14136</v>
      </c>
    </row>
    <row r="28" spans="1:12" x14ac:dyDescent="0.35">
      <c r="A28" s="193">
        <v>2012</v>
      </c>
      <c r="B28" s="233">
        <v>5868</v>
      </c>
      <c r="C28" s="232">
        <v>4207</v>
      </c>
      <c r="D28" s="140"/>
    </row>
    <row r="29" spans="1:12" x14ac:dyDescent="0.35">
      <c r="A29" s="193">
        <v>2013</v>
      </c>
      <c r="B29" s="228">
        <v>49972.512180000005</v>
      </c>
      <c r="C29" s="228">
        <v>45726.195300000007</v>
      </c>
    </row>
    <row r="30" spans="1:12" x14ac:dyDescent="0.35">
      <c r="A30" s="193">
        <v>2014</v>
      </c>
      <c r="B30" s="234">
        <v>31382.591145000002</v>
      </c>
      <c r="C30" s="223">
        <v>34503.010200000004</v>
      </c>
    </row>
    <row r="31" spans="1:12" x14ac:dyDescent="0.35">
      <c r="A31" s="193">
        <v>2015</v>
      </c>
      <c r="B31" s="233">
        <v>118929</v>
      </c>
      <c r="C31" s="232">
        <v>82771</v>
      </c>
    </row>
    <row r="32" spans="1:12" x14ac:dyDescent="0.35">
      <c r="A32" s="193">
        <v>2016</v>
      </c>
      <c r="B32" s="233">
        <v>39551</v>
      </c>
      <c r="C32" s="232">
        <v>39577</v>
      </c>
    </row>
    <row r="33" spans="1:4" x14ac:dyDescent="0.35">
      <c r="A33" s="292">
        <v>2017</v>
      </c>
      <c r="B33" s="293">
        <v>20626</v>
      </c>
      <c r="C33" s="294">
        <v>18081</v>
      </c>
      <c r="D33">
        <v>28603</v>
      </c>
    </row>
    <row r="34" spans="1:4" x14ac:dyDescent="0.35">
      <c r="A34" s="292">
        <v>2018</v>
      </c>
      <c r="B34" s="293">
        <v>6988</v>
      </c>
      <c r="C34" s="294">
        <v>6293</v>
      </c>
      <c r="D34">
        <v>10684</v>
      </c>
    </row>
    <row r="35" spans="1:4" x14ac:dyDescent="0.35">
      <c r="A35" s="292">
        <v>2019</v>
      </c>
      <c r="B35" s="293">
        <v>18450</v>
      </c>
      <c r="C35" s="294">
        <v>15538</v>
      </c>
      <c r="D35">
        <v>19741</v>
      </c>
    </row>
  </sheetData>
  <mergeCells count="1">
    <mergeCell ref="F1:L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70"/>
  <sheetViews>
    <sheetView topLeftCell="A70" workbookViewId="0">
      <selection activeCell="A49" sqref="A49:D70"/>
    </sheetView>
  </sheetViews>
  <sheetFormatPr defaultRowHeight="14.5" x14ac:dyDescent="0.35"/>
  <cols>
    <col min="2" max="2" width="28.54296875" bestFit="1" customWidth="1"/>
    <col min="3" max="3" width="17.81640625" bestFit="1" customWidth="1"/>
    <col min="4" max="4" width="16.453125" customWidth="1"/>
    <col min="5" max="5" width="10.54296875" bestFit="1" customWidth="1"/>
    <col min="6" max="6" width="12.36328125" bestFit="1" customWidth="1"/>
    <col min="7" max="13" width="9.6328125" bestFit="1" customWidth="1"/>
    <col min="14" max="14" width="9.453125" bestFit="1" customWidth="1"/>
    <col min="15" max="15" width="12.08984375" bestFit="1" customWidth="1"/>
    <col min="17" max="17" width="24.54296875" bestFit="1" customWidth="1"/>
    <col min="18" max="18" width="9.6328125" bestFit="1" customWidth="1"/>
    <col min="19" max="24" width="9.90625" bestFit="1" customWidth="1"/>
    <col min="25" max="29" width="9.54296875" bestFit="1" customWidth="1"/>
    <col min="30" max="30" width="10.54296875" bestFit="1" customWidth="1"/>
  </cols>
  <sheetData>
    <row r="1" spans="1:30" x14ac:dyDescent="0.35">
      <c r="A1" t="s">
        <v>36</v>
      </c>
      <c r="C1" s="331" t="s">
        <v>53</v>
      </c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P1" s="137"/>
      <c r="Q1" s="140"/>
      <c r="R1" s="330" t="s">
        <v>55</v>
      </c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140"/>
    </row>
    <row r="2" spans="1:30" x14ac:dyDescent="0.35">
      <c r="A2" s="137" t="s">
        <v>37</v>
      </c>
      <c r="C2" s="140" t="s">
        <v>40</v>
      </c>
      <c r="D2" s="140" t="s">
        <v>41</v>
      </c>
      <c r="E2" s="140" t="s">
        <v>42</v>
      </c>
      <c r="F2" s="140" t="s">
        <v>43</v>
      </c>
      <c r="G2" s="140" t="s">
        <v>44</v>
      </c>
      <c r="H2" s="140" t="s">
        <v>45</v>
      </c>
      <c r="I2" s="140" t="s">
        <v>46</v>
      </c>
      <c r="J2" s="140" t="s">
        <v>47</v>
      </c>
      <c r="K2" s="140" t="s">
        <v>48</v>
      </c>
      <c r="L2" s="140" t="s">
        <v>49</v>
      </c>
      <c r="M2" s="140" t="s">
        <v>50</v>
      </c>
      <c r="N2" s="140" t="s">
        <v>51</v>
      </c>
      <c r="O2" s="140" t="s">
        <v>54</v>
      </c>
      <c r="P2" s="137" t="s">
        <v>24</v>
      </c>
      <c r="Q2" s="140"/>
      <c r="R2" s="140" t="s">
        <v>40</v>
      </c>
      <c r="S2" s="140" t="s">
        <v>41</v>
      </c>
      <c r="T2" s="140" t="s">
        <v>42</v>
      </c>
      <c r="U2" s="140" t="s">
        <v>43</v>
      </c>
      <c r="V2" s="140" t="s">
        <v>44</v>
      </c>
      <c r="W2" s="140" t="s">
        <v>45</v>
      </c>
      <c r="X2" s="140" t="s">
        <v>46</v>
      </c>
      <c r="Y2" s="140" t="s">
        <v>47</v>
      </c>
      <c r="Z2" s="140" t="s">
        <v>48</v>
      </c>
      <c r="AA2" s="140" t="s">
        <v>49</v>
      </c>
      <c r="AB2" s="140" t="s">
        <v>50</v>
      </c>
      <c r="AC2" s="140" t="s">
        <v>51</v>
      </c>
      <c r="AD2" s="140" t="s">
        <v>54</v>
      </c>
    </row>
    <row r="3" spans="1:30" x14ac:dyDescent="0.35">
      <c r="A3" s="142">
        <v>2000</v>
      </c>
      <c r="B3" s="140" t="s">
        <v>52</v>
      </c>
      <c r="C3" s="141">
        <v>1920</v>
      </c>
      <c r="D3" s="141">
        <v>1640</v>
      </c>
      <c r="E3" s="141">
        <v>1310</v>
      </c>
      <c r="F3" s="141">
        <v>2390</v>
      </c>
      <c r="G3" s="141">
        <v>3120</v>
      </c>
      <c r="H3" s="141">
        <v>729</v>
      </c>
      <c r="I3" s="141">
        <v>921</v>
      </c>
      <c r="J3" s="141">
        <v>808</v>
      </c>
      <c r="K3" s="141">
        <v>994</v>
      </c>
      <c r="L3" s="141">
        <v>618.41465999999991</v>
      </c>
      <c r="M3" s="141">
        <v>573.26724000000002</v>
      </c>
      <c r="N3" s="141">
        <v>88.964916000000002</v>
      </c>
      <c r="O3" s="141">
        <f>SUM(C3:N3)</f>
        <v>15112.646816</v>
      </c>
      <c r="P3" s="137">
        <v>2000</v>
      </c>
      <c r="Q3" s="140" t="s">
        <v>52</v>
      </c>
      <c r="R3" s="141">
        <v>1920</v>
      </c>
      <c r="S3" s="141">
        <v>1640</v>
      </c>
      <c r="T3" s="141">
        <v>1310</v>
      </c>
      <c r="U3" s="141">
        <v>2390</v>
      </c>
      <c r="V3" s="141">
        <v>3120</v>
      </c>
      <c r="W3" s="141">
        <v>729</v>
      </c>
      <c r="X3" s="141">
        <v>921</v>
      </c>
      <c r="Y3" s="141">
        <v>808</v>
      </c>
      <c r="Z3" s="141">
        <v>994</v>
      </c>
      <c r="AA3" s="141">
        <v>618.41465999999991</v>
      </c>
      <c r="AB3" s="141">
        <v>573.26724000000002</v>
      </c>
      <c r="AC3" s="141">
        <v>88.964916000000002</v>
      </c>
      <c r="AD3" s="140"/>
    </row>
    <row r="4" spans="1:30" x14ac:dyDescent="0.35">
      <c r="A4" s="142"/>
      <c r="B4" s="140" t="s">
        <v>38</v>
      </c>
      <c r="C4" s="140">
        <v>0</v>
      </c>
      <c r="D4" s="140">
        <v>25.9</v>
      </c>
      <c r="E4" s="140">
        <v>20.9</v>
      </c>
      <c r="F4" s="140">
        <v>16.8</v>
      </c>
      <c r="G4" s="140">
        <v>21.5</v>
      </c>
      <c r="H4" s="140">
        <v>20.3</v>
      </c>
      <c r="I4" s="140">
        <v>26.3</v>
      </c>
      <c r="J4" s="140">
        <v>37</v>
      </c>
      <c r="K4" s="140">
        <v>96.1</v>
      </c>
      <c r="L4" s="140">
        <v>100.5</v>
      </c>
      <c r="M4" s="140">
        <v>86.6</v>
      </c>
      <c r="N4" s="140">
        <v>34.5</v>
      </c>
      <c r="O4" s="140"/>
      <c r="P4" s="137"/>
      <c r="Q4" s="140" t="s">
        <v>56</v>
      </c>
      <c r="R4" s="140">
        <v>0</v>
      </c>
      <c r="S4" s="140">
        <v>1096</v>
      </c>
      <c r="T4" s="140">
        <v>1014</v>
      </c>
      <c r="U4" s="140">
        <v>741</v>
      </c>
      <c r="V4" s="140">
        <v>540</v>
      </c>
      <c r="W4" s="140">
        <v>507</v>
      </c>
      <c r="X4" s="140">
        <v>536</v>
      </c>
      <c r="Y4" s="140">
        <v>383</v>
      </c>
      <c r="Z4" s="140">
        <v>362</v>
      </c>
      <c r="AA4" s="140">
        <v>209</v>
      </c>
      <c r="AB4" s="140">
        <v>362</v>
      </c>
      <c r="AC4" s="140">
        <v>554</v>
      </c>
      <c r="AD4" s="140"/>
    </row>
    <row r="5" spans="1:30" x14ac:dyDescent="0.35">
      <c r="A5" s="142"/>
      <c r="B5" s="140" t="s">
        <v>39</v>
      </c>
      <c r="C5" s="143">
        <v>0</v>
      </c>
      <c r="D5" s="143">
        <v>115.66214799999999</v>
      </c>
      <c r="E5" s="143">
        <v>74.553016999999997</v>
      </c>
      <c r="F5" s="143">
        <v>109.33389600000001</v>
      </c>
      <c r="G5" s="143">
        <v>182.65884000000003</v>
      </c>
      <c r="H5" s="143">
        <v>40.296860100000004</v>
      </c>
      <c r="I5" s="143">
        <v>65.957322900000008</v>
      </c>
      <c r="J5" s="143">
        <v>81.406808000000012</v>
      </c>
      <c r="K5" s="143">
        <v>260.11021819999996</v>
      </c>
      <c r="L5" s="143">
        <v>169.23628347758998</v>
      </c>
      <c r="M5" s="143">
        <v>135.183179745432</v>
      </c>
      <c r="N5" s="143">
        <v>8.3576755862459997</v>
      </c>
      <c r="O5" s="144">
        <f>SUM(C5:N5)</f>
        <v>1242.7562490092678</v>
      </c>
      <c r="P5" s="137"/>
      <c r="Q5" s="140" t="s">
        <v>57</v>
      </c>
      <c r="R5" s="143">
        <v>0</v>
      </c>
      <c r="S5" s="143">
        <v>4894.4291200000007</v>
      </c>
      <c r="T5" s="143">
        <v>3617.0698200000006</v>
      </c>
      <c r="U5" s="143">
        <v>4822.4057700000003</v>
      </c>
      <c r="V5" s="143">
        <v>4587.7103999999999</v>
      </c>
      <c r="W5" s="143">
        <v>1006.4289690000001</v>
      </c>
      <c r="X5" s="143">
        <v>1344.2252880000001</v>
      </c>
      <c r="Y5" s="143">
        <v>842.67047200000002</v>
      </c>
      <c r="Z5" s="143">
        <v>979.81164400000011</v>
      </c>
      <c r="AA5" s="143">
        <v>351.94411190861996</v>
      </c>
      <c r="AB5" s="143">
        <v>565.08442341624004</v>
      </c>
      <c r="AC5" s="143">
        <v>134.207312312472</v>
      </c>
      <c r="AD5" s="144">
        <f>SUM(R5:AC5)</f>
        <v>23145.987330637337</v>
      </c>
    </row>
    <row r="6" spans="1:30" x14ac:dyDescent="0.35">
      <c r="A6" s="142">
        <v>2001</v>
      </c>
      <c r="B6" s="140" t="s">
        <v>52</v>
      </c>
      <c r="C6" s="141">
        <v>282.09999999999997</v>
      </c>
      <c r="D6" s="141">
        <v>274.40000000000003</v>
      </c>
      <c r="E6" s="141">
        <v>900.87549999999999</v>
      </c>
      <c r="F6" s="141">
        <v>1103.41875</v>
      </c>
      <c r="G6" s="141">
        <v>3341.176125</v>
      </c>
      <c r="H6" s="141">
        <v>1502.05125</v>
      </c>
      <c r="I6" s="141">
        <v>3085.3738124999995</v>
      </c>
      <c r="J6" s="141">
        <v>1818.4057500000001</v>
      </c>
      <c r="K6" s="141">
        <v>682.78875000000005</v>
      </c>
      <c r="L6" s="141">
        <v>907.62962499999992</v>
      </c>
      <c r="M6" s="141">
        <v>1207.1324999999997</v>
      </c>
      <c r="N6" s="141">
        <v>801.13687500000003</v>
      </c>
      <c r="O6" s="141">
        <f>SUM(C6:N6)</f>
        <v>15906.488937499998</v>
      </c>
      <c r="P6" s="137">
        <v>2001</v>
      </c>
      <c r="Q6" s="140" t="s">
        <v>52</v>
      </c>
      <c r="R6" s="141">
        <v>282.09999999999997</v>
      </c>
      <c r="S6" s="141">
        <v>274.40000000000003</v>
      </c>
      <c r="T6" s="141">
        <v>900.87549999999999</v>
      </c>
      <c r="U6" s="141">
        <v>1103.41875</v>
      </c>
      <c r="V6" s="141">
        <v>3341.176125</v>
      </c>
      <c r="W6" s="141">
        <v>1502.05125</v>
      </c>
      <c r="X6" s="141">
        <v>3085.3738124999995</v>
      </c>
      <c r="Y6" s="141">
        <v>1818.4057500000001</v>
      </c>
      <c r="Z6" s="141">
        <v>682.78875000000005</v>
      </c>
      <c r="AA6" s="141">
        <v>907.62962499999992</v>
      </c>
      <c r="AB6" s="141">
        <v>1207.1324999999997</v>
      </c>
      <c r="AC6" s="141">
        <v>801.13687500000003</v>
      </c>
      <c r="AD6" s="140"/>
    </row>
    <row r="7" spans="1:30" x14ac:dyDescent="0.35">
      <c r="A7" s="142"/>
      <c r="B7" s="140" t="s">
        <v>38</v>
      </c>
      <c r="C7" s="140"/>
      <c r="D7" s="140"/>
      <c r="E7" s="141">
        <v>27.590159999999997</v>
      </c>
      <c r="F7" s="141">
        <v>13.458319591836736</v>
      </c>
      <c r="G7" s="141">
        <v>16.597252255479329</v>
      </c>
      <c r="H7" s="141">
        <v>33.631830957446809</v>
      </c>
      <c r="I7" s="141">
        <v>55.383631372549019</v>
      </c>
      <c r="J7" s="141">
        <v>60.335108070175444</v>
      </c>
      <c r="K7" s="141">
        <v>73.80029525592056</v>
      </c>
      <c r="L7" s="141">
        <v>150.08975999999998</v>
      </c>
      <c r="M7" s="141">
        <v>41.20373086956522</v>
      </c>
      <c r="N7" s="141">
        <v>19.544817464788736</v>
      </c>
      <c r="O7" s="140"/>
      <c r="P7" s="137"/>
      <c r="Q7" s="140" t="s">
        <v>56</v>
      </c>
      <c r="R7" s="140"/>
      <c r="S7" s="140"/>
      <c r="T7" s="140">
        <v>1079.4000000000001</v>
      </c>
      <c r="U7" s="140">
        <v>947.25</v>
      </c>
      <c r="V7" s="140">
        <v>665.3</v>
      </c>
      <c r="W7" s="140">
        <v>290.85000000000002</v>
      </c>
      <c r="X7" s="140">
        <v>308.70000000000005</v>
      </c>
      <c r="Y7" s="140">
        <v>28.55</v>
      </c>
      <c r="Z7" s="140">
        <v>12.595000000000001</v>
      </c>
      <c r="AA7" s="140">
        <v>30.1</v>
      </c>
      <c r="AB7" s="140">
        <v>217.8</v>
      </c>
      <c r="AC7" s="140">
        <v>665</v>
      </c>
      <c r="AD7" s="140"/>
    </row>
    <row r="8" spans="1:30" x14ac:dyDescent="0.35">
      <c r="A8" s="142"/>
      <c r="B8" s="140" t="s">
        <v>39</v>
      </c>
      <c r="C8" s="141">
        <v>0</v>
      </c>
      <c r="D8" s="141">
        <v>0</v>
      </c>
      <c r="E8" s="141">
        <v>67.68097968097284</v>
      </c>
      <c r="F8" s="141">
        <v>40.436991619203383</v>
      </c>
      <c r="G8" s="141">
        <v>151.00217592530885</v>
      </c>
      <c r="H8" s="141">
        <v>137.55706594521524</v>
      </c>
      <c r="I8" s="141">
        <v>465.30407760583796</v>
      </c>
      <c r="J8" s="141">
        <v>298.7504253636904</v>
      </c>
      <c r="K8" s="141">
        <v>137.2120008990272</v>
      </c>
      <c r="L8" s="141">
        <v>370.94315996933619</v>
      </c>
      <c r="M8" s="141">
        <v>135.4375615065845</v>
      </c>
      <c r="N8" s="141">
        <v>42.636935464385218</v>
      </c>
      <c r="O8" s="143">
        <f>SUM(C8:N8)</f>
        <v>1846.961373979562</v>
      </c>
      <c r="P8" s="137"/>
      <c r="Q8" s="140" t="s">
        <v>57</v>
      </c>
      <c r="R8" s="143">
        <v>0</v>
      </c>
      <c r="S8" s="143">
        <v>0</v>
      </c>
      <c r="T8" s="143">
        <v>2647.8588550281006</v>
      </c>
      <c r="U8" s="143">
        <v>2846.1161179828132</v>
      </c>
      <c r="V8" s="143">
        <v>6052.9144280458868</v>
      </c>
      <c r="W8" s="143">
        <v>1189.6013833081877</v>
      </c>
      <c r="X8" s="143">
        <v>2593.5346815867561</v>
      </c>
      <c r="Y8" s="143">
        <v>141.36586337448753</v>
      </c>
      <c r="Z8" s="143">
        <v>23.417049285918758</v>
      </c>
      <c r="AA8" s="143">
        <v>74.391411613137493</v>
      </c>
      <c r="AB8" s="143">
        <v>715.91334749549992</v>
      </c>
      <c r="AC8" s="143">
        <v>1450.6946475656252</v>
      </c>
      <c r="AD8" s="144">
        <f>SUM(R8:AC8)</f>
        <v>17735.807785286412</v>
      </c>
    </row>
    <row r="9" spans="1:30" x14ac:dyDescent="0.35">
      <c r="A9" s="142">
        <v>2002</v>
      </c>
      <c r="B9" s="140" t="s">
        <v>52</v>
      </c>
      <c r="C9" s="143">
        <v>54.25</v>
      </c>
      <c r="D9" s="143">
        <v>274.46370000000002</v>
      </c>
      <c r="E9" s="143">
        <v>387.34500000000003</v>
      </c>
      <c r="F9" s="143">
        <v>612.95849999999996</v>
      </c>
      <c r="G9" s="143">
        <v>79.689181250000004</v>
      </c>
      <c r="H9" s="143">
        <v>406.875</v>
      </c>
      <c r="I9" s="143">
        <v>44.158143749999994</v>
      </c>
      <c r="J9" s="143">
        <v>58.318750000000009</v>
      </c>
      <c r="K9" s="143">
        <v>113.21362500000002</v>
      </c>
      <c r="L9" s="143">
        <v>160.25450000000001</v>
      </c>
      <c r="M9" s="143">
        <v>71.163750000000007</v>
      </c>
      <c r="N9" s="143">
        <v>54.25</v>
      </c>
      <c r="O9" s="144">
        <f>SUM(C9:N9)</f>
        <v>2316.9401499999999</v>
      </c>
      <c r="P9" s="137">
        <v>2002</v>
      </c>
      <c r="Q9" s="140" t="s">
        <v>52</v>
      </c>
      <c r="R9" s="143">
        <v>54.25</v>
      </c>
      <c r="S9" s="143">
        <v>274.46370000000002</v>
      </c>
      <c r="T9" s="143">
        <v>387.34500000000003</v>
      </c>
      <c r="U9" s="143">
        <v>612.95849999999996</v>
      </c>
      <c r="V9" s="143">
        <v>79.689181250000004</v>
      </c>
      <c r="W9" s="143">
        <v>406.875</v>
      </c>
      <c r="X9" s="143">
        <v>44.158143749999994</v>
      </c>
      <c r="Y9" s="143">
        <v>58.318750000000009</v>
      </c>
      <c r="Z9" s="143">
        <v>113.21362500000002</v>
      </c>
      <c r="AA9" s="143">
        <v>160.25450000000001</v>
      </c>
      <c r="AB9" s="143">
        <v>71.163750000000007</v>
      </c>
      <c r="AC9" s="143">
        <v>54.25</v>
      </c>
      <c r="AD9" s="140"/>
    </row>
    <row r="10" spans="1:30" x14ac:dyDescent="0.35">
      <c r="A10" s="142"/>
      <c r="B10" s="140" t="s">
        <v>38</v>
      </c>
      <c r="C10" s="143">
        <v>48.968851782945741</v>
      </c>
      <c r="D10" s="143">
        <v>27.718920000000001</v>
      </c>
      <c r="E10" s="143">
        <v>24.328980000000001</v>
      </c>
      <c r="F10" s="143">
        <v>25.453997647058827</v>
      </c>
      <c r="G10" s="143">
        <v>42.752433023255819</v>
      </c>
      <c r="H10" s="143">
        <v>32.250440256851583</v>
      </c>
      <c r="I10" s="143">
        <v>39.613751403508772</v>
      </c>
      <c r="J10" s="143">
        <v>39.889699999999998</v>
      </c>
      <c r="K10" s="143">
        <v>35.229550000000003</v>
      </c>
      <c r="L10" s="143">
        <v>31.456062807017545</v>
      </c>
      <c r="M10" s="143">
        <v>24.780380000000001</v>
      </c>
      <c r="N10" s="143">
        <v>34.041634539270397</v>
      </c>
      <c r="O10" s="140"/>
      <c r="P10" s="137"/>
      <c r="Q10" s="140" t="s">
        <v>56</v>
      </c>
      <c r="R10" s="143">
        <v>371.23800000000011</v>
      </c>
      <c r="S10" s="143">
        <v>1014</v>
      </c>
      <c r="T10" s="143">
        <v>1057.5</v>
      </c>
      <c r="U10" s="143">
        <v>666.9</v>
      </c>
      <c r="V10" s="143">
        <v>394.185</v>
      </c>
      <c r="W10" s="143">
        <v>267.10000000000002</v>
      </c>
      <c r="X10" s="143">
        <v>268.95000000000005</v>
      </c>
      <c r="Y10" s="143">
        <v>205.9</v>
      </c>
      <c r="Z10" s="143">
        <v>168.3</v>
      </c>
      <c r="AA10" s="143">
        <v>75.3</v>
      </c>
      <c r="AB10" s="143">
        <v>146</v>
      </c>
      <c r="AC10" s="143">
        <v>371.23800000000011</v>
      </c>
      <c r="AD10" s="140"/>
    </row>
    <row r="11" spans="1:30" x14ac:dyDescent="0.35">
      <c r="A11" s="142"/>
      <c r="B11" s="140" t="s">
        <v>39</v>
      </c>
      <c r="C11" s="139">
        <v>7.2338134497191486</v>
      </c>
      <c r="D11" s="139">
        <v>20.716141085544496</v>
      </c>
      <c r="E11" s="139">
        <v>25.660758948306306</v>
      </c>
      <c r="F11" s="139">
        <v>42.484911002195844</v>
      </c>
      <c r="G11" s="139">
        <v>9.2770060838191206</v>
      </c>
      <c r="H11" s="139">
        <v>35.730927925896168</v>
      </c>
      <c r="I11" s="139">
        <v>4.7632614719387592</v>
      </c>
      <c r="J11" s="139">
        <v>6.3345623942256264</v>
      </c>
      <c r="K11" s="139">
        <v>10.860590365510859</v>
      </c>
      <c r="L11" s="139">
        <v>13.726576605382888</v>
      </c>
      <c r="M11" s="139">
        <v>4.8019145611536755</v>
      </c>
      <c r="N11" s="139">
        <v>5.0287238686360061</v>
      </c>
      <c r="O11" s="141">
        <f>SUM(C11:N11)</f>
        <v>186.61918776232889</v>
      </c>
      <c r="P11" s="137"/>
      <c r="Q11" s="140" t="s">
        <v>57</v>
      </c>
      <c r="R11" s="143">
        <v>48.259462472760021</v>
      </c>
      <c r="S11" s="143">
        <v>265.58404181400005</v>
      </c>
      <c r="T11" s="143">
        <v>1618.2499153668748</v>
      </c>
      <c r="U11" s="143">
        <v>613.47372417922509</v>
      </c>
      <c r="V11" s="143">
        <v>153.77693900947745</v>
      </c>
      <c r="W11" s="143">
        <v>120.29375596809373</v>
      </c>
      <c r="X11" s="143">
        <v>99.463145898053483</v>
      </c>
      <c r="Y11" s="143">
        <v>38.49235295459313</v>
      </c>
      <c r="Z11" s="143">
        <v>110.04687794677504</v>
      </c>
      <c r="AA11" s="143">
        <v>73.794008255703758</v>
      </c>
      <c r="AB11" s="143">
        <v>13.9068770085</v>
      </c>
      <c r="AC11" s="143">
        <v>26.323343166960008</v>
      </c>
      <c r="AD11" s="144">
        <f>SUM(R11:AC11)</f>
        <v>3181.6644440410164</v>
      </c>
    </row>
    <row r="12" spans="1:30" x14ac:dyDescent="0.35">
      <c r="A12" s="142">
        <v>2003</v>
      </c>
      <c r="B12" s="140" t="s">
        <v>52</v>
      </c>
      <c r="C12" s="143">
        <v>28.074375</v>
      </c>
      <c r="D12" s="143">
        <v>196</v>
      </c>
      <c r="E12" s="143">
        <v>235.82475000000005</v>
      </c>
      <c r="F12" s="143">
        <v>9651.5370000000021</v>
      </c>
      <c r="G12" s="143">
        <v>6179.5632500000011</v>
      </c>
      <c r="H12" s="143">
        <v>1884.4245000000001</v>
      </c>
      <c r="I12" s="143">
        <v>282.04574999999994</v>
      </c>
      <c r="J12" s="143">
        <v>459.72535000000016</v>
      </c>
      <c r="K12" s="143">
        <v>1489.08375</v>
      </c>
      <c r="L12" s="143">
        <v>490.85400000000004</v>
      </c>
      <c r="M12" s="143">
        <v>149.77724999999998</v>
      </c>
      <c r="N12" s="143">
        <v>167.82237499999999</v>
      </c>
      <c r="O12" s="144">
        <f>SUM(C12:N12)</f>
        <v>21214.732350000006</v>
      </c>
      <c r="P12" s="137">
        <v>2003</v>
      </c>
      <c r="Q12" s="140" t="s">
        <v>52</v>
      </c>
      <c r="R12" s="145">
        <v>28.074375</v>
      </c>
      <c r="S12" s="145">
        <v>196</v>
      </c>
      <c r="T12" s="145">
        <v>235.82475000000005</v>
      </c>
      <c r="U12" s="145">
        <v>9651.5370000000021</v>
      </c>
      <c r="V12" s="145">
        <v>6179.5632500000011</v>
      </c>
      <c r="W12" s="145">
        <v>1884.4245000000001</v>
      </c>
      <c r="X12" s="145">
        <v>282.04574999999994</v>
      </c>
      <c r="Y12" s="145">
        <v>459.72535000000016</v>
      </c>
      <c r="Z12" s="145">
        <v>1489.08375</v>
      </c>
      <c r="AA12" s="145">
        <v>490.85400000000004</v>
      </c>
      <c r="AB12" s="145">
        <v>149.77724999999998</v>
      </c>
      <c r="AC12" s="145">
        <v>167.82237499999999</v>
      </c>
      <c r="AD12" s="140"/>
    </row>
    <row r="13" spans="1:30" x14ac:dyDescent="0.35">
      <c r="A13" s="142"/>
      <c r="B13" s="140" t="s">
        <v>38</v>
      </c>
      <c r="C13" s="141">
        <v>98.436280000000011</v>
      </c>
      <c r="D13" s="141">
        <v>49.526847463137337</v>
      </c>
      <c r="E13" s="141">
        <v>22.367733333333334</v>
      </c>
      <c r="F13" s="141">
        <v>50.04135476190477</v>
      </c>
      <c r="G13" s="141">
        <v>33.069243333333333</v>
      </c>
      <c r="H13" s="141">
        <v>39.317309999999999</v>
      </c>
      <c r="I13" s="141">
        <v>93.94383361445783</v>
      </c>
      <c r="J13" s="141">
        <v>128.19787263157895</v>
      </c>
      <c r="K13" s="141">
        <v>95.105539999999991</v>
      </c>
      <c r="L13" s="141">
        <v>68.808900000000008</v>
      </c>
      <c r="M13" s="141">
        <v>30.318608659793817</v>
      </c>
      <c r="N13" s="141">
        <v>24.744120000000002</v>
      </c>
      <c r="O13" s="140"/>
      <c r="P13" s="137"/>
      <c r="Q13" s="140" t="s">
        <v>56</v>
      </c>
      <c r="R13" s="143">
        <v>380.1</v>
      </c>
      <c r="S13" s="143">
        <v>416.0625</v>
      </c>
      <c r="T13" s="143">
        <v>314.5</v>
      </c>
      <c r="U13" s="143">
        <v>1673.1</v>
      </c>
      <c r="V13" s="143">
        <v>464.35</v>
      </c>
      <c r="W13" s="143">
        <v>316.60000000000002</v>
      </c>
      <c r="X13" s="143">
        <v>543.4</v>
      </c>
      <c r="Y13" s="143">
        <v>248.35</v>
      </c>
      <c r="Z13" s="143">
        <v>109.45</v>
      </c>
      <c r="AA13" s="143">
        <v>253.8</v>
      </c>
      <c r="AB13" s="143">
        <v>375.1</v>
      </c>
      <c r="AC13" s="143">
        <v>296.10000000000002</v>
      </c>
      <c r="AD13" s="140"/>
    </row>
    <row r="14" spans="1:30" x14ac:dyDescent="0.35">
      <c r="A14" s="142"/>
      <c r="B14" s="140" t="s">
        <v>39</v>
      </c>
      <c r="C14" s="141">
        <v>7.5251113553589759</v>
      </c>
      <c r="D14" s="141">
        <v>26.432874705856104</v>
      </c>
      <c r="E14" s="141">
        <v>14.363457725572204</v>
      </c>
      <c r="F14" s="141">
        <v>1315.1436126408926</v>
      </c>
      <c r="G14" s="141">
        <v>556.45452824011375</v>
      </c>
      <c r="H14" s="141">
        <v>201.7484375943327</v>
      </c>
      <c r="I14" s="141">
        <v>72.149857883317708</v>
      </c>
      <c r="J14" s="141">
        <v>160.4822157078724</v>
      </c>
      <c r="K14" s="141">
        <v>385.63157082765895</v>
      </c>
      <c r="L14" s="141">
        <v>91.96966210903382</v>
      </c>
      <c r="M14" s="141">
        <v>12.365246008067752</v>
      </c>
      <c r="N14" s="141">
        <v>11.307576052020258</v>
      </c>
      <c r="O14" s="143">
        <f>SUM(C14:N14)</f>
        <v>2855.5741508500969</v>
      </c>
      <c r="P14" s="137"/>
      <c r="Q14" s="140" t="s">
        <v>57</v>
      </c>
      <c r="R14" s="143">
        <v>7.5251113553589759</v>
      </c>
      <c r="S14" s="143">
        <v>26.432874705856104</v>
      </c>
      <c r="T14" s="143">
        <v>14.363457725572204</v>
      </c>
      <c r="U14" s="143">
        <v>1315.1436126408926</v>
      </c>
      <c r="V14" s="143">
        <v>556.45452824011375</v>
      </c>
      <c r="W14" s="143">
        <v>201.7484375943327</v>
      </c>
      <c r="X14" s="143">
        <v>72.149857883317708</v>
      </c>
      <c r="Y14" s="143">
        <v>160.4822157078724</v>
      </c>
      <c r="Z14" s="143">
        <v>385.63157082765895</v>
      </c>
      <c r="AA14" s="143">
        <v>91.96966210903382</v>
      </c>
      <c r="AB14" s="143">
        <v>12.365246008067752</v>
      </c>
      <c r="AC14" s="143">
        <v>11.307576052020258</v>
      </c>
      <c r="AD14" s="144">
        <f>SUM(R14:AC14)</f>
        <v>2855.5741508500969</v>
      </c>
    </row>
    <row r="15" spans="1:30" x14ac:dyDescent="0.35">
      <c r="A15" s="142">
        <v>2004</v>
      </c>
      <c r="B15" s="140" t="s">
        <v>52</v>
      </c>
      <c r="C15" s="143">
        <v>790.33570000000009</v>
      </c>
      <c r="D15" s="143">
        <v>1142.9838</v>
      </c>
      <c r="E15" s="143">
        <v>1740.5569999999998</v>
      </c>
      <c r="F15" s="143">
        <v>3354.4875000000002</v>
      </c>
      <c r="G15" s="143">
        <v>5376.1478750000006</v>
      </c>
      <c r="H15" s="143">
        <v>2294.0150624999997</v>
      </c>
      <c r="I15" s="143">
        <v>6453.8159874999992</v>
      </c>
      <c r="J15" s="143">
        <v>4670.3675812499996</v>
      </c>
      <c r="K15" s="143">
        <v>2130.0300000000002</v>
      </c>
      <c r="L15" s="143">
        <v>2978.5094500000005</v>
      </c>
      <c r="M15" s="143">
        <v>2517.2017499999997</v>
      </c>
      <c r="N15" s="143">
        <v>257.14499999999998</v>
      </c>
      <c r="O15" s="144">
        <f>SUM(C15:N15)</f>
        <v>33705.596706249991</v>
      </c>
      <c r="P15" s="137">
        <v>2004</v>
      </c>
      <c r="Q15" s="140" t="s">
        <v>52</v>
      </c>
      <c r="R15" s="143">
        <v>790.33570000000009</v>
      </c>
      <c r="S15" s="143">
        <v>1142.9838</v>
      </c>
      <c r="T15" s="143">
        <v>1740.5569999999998</v>
      </c>
      <c r="U15" s="143">
        <v>3354.4875000000002</v>
      </c>
      <c r="V15" s="143">
        <v>5376.1478750000006</v>
      </c>
      <c r="W15" s="143">
        <v>2294.0150624999997</v>
      </c>
      <c r="X15" s="143">
        <v>6453.8159874999992</v>
      </c>
      <c r="Y15" s="143">
        <v>4670.3675812499996</v>
      </c>
      <c r="Z15" s="143">
        <v>2130.0300000000002</v>
      </c>
      <c r="AA15" s="143">
        <v>2978.5094500000005</v>
      </c>
      <c r="AB15" s="143">
        <v>2517.2017499999997</v>
      </c>
      <c r="AC15" s="143">
        <v>257.14499999999998</v>
      </c>
      <c r="AD15" s="140"/>
    </row>
    <row r="16" spans="1:30" x14ac:dyDescent="0.35">
      <c r="A16" s="142"/>
      <c r="B16" s="140" t="s">
        <v>38</v>
      </c>
      <c r="C16" s="141">
        <v>31.146599999999999</v>
      </c>
      <c r="D16" s="141">
        <v>26.412211290322581</v>
      </c>
      <c r="E16" s="141">
        <v>21.677822580645159</v>
      </c>
      <c r="F16" s="141">
        <v>19.840139999999998</v>
      </c>
      <c r="G16" s="141">
        <v>23.746785000000003</v>
      </c>
      <c r="H16" s="141">
        <v>33.456510000000002</v>
      </c>
      <c r="I16" s="141">
        <v>33.487960000000001</v>
      </c>
      <c r="J16" s="141">
        <v>29.608152906976745</v>
      </c>
      <c r="K16" s="141">
        <v>43.856071538461535</v>
      </c>
      <c r="L16" s="141">
        <v>34.915050000000001</v>
      </c>
      <c r="M16" s="141">
        <v>23.192340000000002</v>
      </c>
      <c r="N16" s="141">
        <v>22.01352</v>
      </c>
      <c r="O16" s="140"/>
      <c r="P16" s="137"/>
      <c r="Q16" s="140" t="s">
        <v>56</v>
      </c>
      <c r="R16" s="140">
        <v>489</v>
      </c>
      <c r="S16" s="140">
        <v>536.95000000000005</v>
      </c>
      <c r="T16" s="140">
        <v>584.9</v>
      </c>
      <c r="U16" s="140">
        <v>317.08</v>
      </c>
      <c r="V16" s="140">
        <v>228.06</v>
      </c>
      <c r="W16" s="140">
        <v>240.77</v>
      </c>
      <c r="X16" s="140">
        <v>157.16499999999999</v>
      </c>
      <c r="Y16" s="140">
        <v>164.57</v>
      </c>
      <c r="Z16" s="140">
        <v>164.35</v>
      </c>
      <c r="AA16" s="140">
        <v>272.89999999999998</v>
      </c>
      <c r="AB16" s="140">
        <v>318.17</v>
      </c>
      <c r="AC16" s="140">
        <v>318.17</v>
      </c>
      <c r="AD16" s="140"/>
    </row>
    <row r="17" spans="1:30" x14ac:dyDescent="0.35">
      <c r="A17" s="142"/>
      <c r="B17" s="140" t="s">
        <v>39</v>
      </c>
      <c r="C17" s="143">
        <v>67.030102974787269</v>
      </c>
      <c r="D17" s="143">
        <v>82.203910774364047</v>
      </c>
      <c r="E17" s="143">
        <v>102.74283593551247</v>
      </c>
      <c r="F17" s="143">
        <v>181.22518493372476</v>
      </c>
      <c r="G17" s="143">
        <v>347.63513807021025</v>
      </c>
      <c r="H17" s="143">
        <v>208.98953624365075</v>
      </c>
      <c r="I17" s="143">
        <v>588.50873344689887</v>
      </c>
      <c r="J17" s="143">
        <v>376.5390472110613</v>
      </c>
      <c r="K17" s="143">
        <v>254.36835896484553</v>
      </c>
      <c r="L17" s="143">
        <v>283.17785775156193</v>
      </c>
      <c r="M17" s="143">
        <v>158.96819222660218</v>
      </c>
      <c r="N17" s="143">
        <v>15.413995152889198</v>
      </c>
      <c r="O17" s="144">
        <f>SUM(C17:N17)</f>
        <v>2666.8028936861083</v>
      </c>
      <c r="P17" s="137"/>
      <c r="Q17" s="140" t="s">
        <v>57</v>
      </c>
      <c r="R17" s="143">
        <v>215.9</v>
      </c>
      <c r="S17" s="143">
        <v>267.85000000000002</v>
      </c>
      <c r="T17" s="143">
        <v>230.8</v>
      </c>
      <c r="U17" s="143">
        <v>1700.2</v>
      </c>
      <c r="V17" s="143">
        <v>564.6</v>
      </c>
      <c r="W17" s="143">
        <v>263.45</v>
      </c>
      <c r="X17" s="143">
        <v>145.65</v>
      </c>
      <c r="Y17" s="143">
        <v>1.85</v>
      </c>
      <c r="Z17" s="143">
        <v>8.75</v>
      </c>
      <c r="AA17" s="143">
        <v>103.4</v>
      </c>
      <c r="AB17" s="143">
        <v>17.100000000000001</v>
      </c>
      <c r="AC17" s="143">
        <v>49.6</v>
      </c>
      <c r="AD17" s="144">
        <f>SUM(R17:AC17)</f>
        <v>3569.1499999999996</v>
      </c>
    </row>
    <row r="18" spans="1:30" x14ac:dyDescent="0.35">
      <c r="A18" s="142">
        <v>2005</v>
      </c>
      <c r="B18" s="140" t="s">
        <v>52</v>
      </c>
      <c r="C18" s="140">
        <v>1791</v>
      </c>
      <c r="D18" s="140">
        <v>1473</v>
      </c>
      <c r="E18" s="140">
        <v>842</v>
      </c>
      <c r="F18" s="140">
        <v>8677</v>
      </c>
      <c r="G18" s="140">
        <v>1287</v>
      </c>
      <c r="H18" s="140">
        <v>5922</v>
      </c>
      <c r="I18" s="140">
        <v>1688</v>
      </c>
      <c r="J18" s="140">
        <v>2241</v>
      </c>
      <c r="K18" s="140">
        <v>661</v>
      </c>
      <c r="L18" s="140">
        <v>3723</v>
      </c>
      <c r="M18" s="140">
        <v>867</v>
      </c>
      <c r="N18" s="140">
        <v>2433</v>
      </c>
      <c r="O18" s="140">
        <f>SUM(C18:N18)</f>
        <v>31605</v>
      </c>
      <c r="P18" s="137">
        <v>2005</v>
      </c>
      <c r="Q18" s="140" t="s">
        <v>52</v>
      </c>
      <c r="R18" s="140">
        <v>1791</v>
      </c>
      <c r="S18" s="140">
        <v>1473</v>
      </c>
      <c r="T18" s="140">
        <v>842</v>
      </c>
      <c r="U18" s="140">
        <v>8677</v>
      </c>
      <c r="V18" s="140">
        <v>1287</v>
      </c>
      <c r="W18" s="140">
        <v>5922</v>
      </c>
      <c r="X18" s="140">
        <v>1688</v>
      </c>
      <c r="Y18" s="140">
        <v>2241</v>
      </c>
      <c r="Z18" s="140">
        <v>661</v>
      </c>
      <c r="AA18" s="140">
        <v>3723</v>
      </c>
      <c r="AB18" s="140">
        <v>867</v>
      </c>
      <c r="AC18" s="140">
        <v>2433</v>
      </c>
      <c r="AD18" s="140"/>
    </row>
    <row r="19" spans="1:30" x14ac:dyDescent="0.35">
      <c r="A19" s="142"/>
      <c r="B19" s="140" t="s">
        <v>38</v>
      </c>
      <c r="C19" s="141">
        <v>12.31767</v>
      </c>
      <c r="D19" s="141">
        <v>12.805632727272727</v>
      </c>
      <c r="E19" s="141">
        <v>17.067360000000001</v>
      </c>
      <c r="F19" s="141">
        <v>13.721820000000001</v>
      </c>
      <c r="G19" s="141">
        <v>32.440860000000001</v>
      </c>
      <c r="H19" s="141">
        <v>29.077005000000003</v>
      </c>
      <c r="I19" s="141">
        <v>47.305980000000005</v>
      </c>
      <c r="J19" s="141">
        <v>47.986885714285719</v>
      </c>
      <c r="K19" s="141">
        <v>48.774393566433567</v>
      </c>
      <c r="L19" s="141">
        <v>25.05048</v>
      </c>
      <c r="M19" s="141">
        <v>23.24118</v>
      </c>
      <c r="N19" s="141">
        <v>19.518239999999999</v>
      </c>
      <c r="O19" s="140"/>
      <c r="P19" s="137"/>
      <c r="Q19" s="140" t="s">
        <v>56</v>
      </c>
      <c r="R19" s="141">
        <v>510.31</v>
      </c>
      <c r="S19" s="141">
        <v>564.5</v>
      </c>
      <c r="T19" s="141">
        <v>439.45</v>
      </c>
      <c r="U19" s="141">
        <v>377.84</v>
      </c>
      <c r="V19" s="141">
        <v>377.28499999999997</v>
      </c>
      <c r="W19" s="141">
        <v>208.26499999999999</v>
      </c>
      <c r="X19" s="141">
        <v>177.69499999999999</v>
      </c>
      <c r="Y19" s="141">
        <v>81.995000000000005</v>
      </c>
      <c r="Z19" s="141">
        <v>0</v>
      </c>
      <c r="AA19" s="141">
        <v>85.5</v>
      </c>
      <c r="AB19" s="141">
        <v>142.57</v>
      </c>
      <c r="AC19" s="141">
        <v>158.06</v>
      </c>
      <c r="AD19" s="140"/>
    </row>
    <row r="20" spans="1:30" x14ac:dyDescent="0.35">
      <c r="A20" s="142"/>
      <c r="B20" s="140" t="s">
        <v>39</v>
      </c>
      <c r="C20" s="141">
        <v>60.071958599310001</v>
      </c>
      <c r="D20" s="141">
        <v>51.363123950803633</v>
      </c>
      <c r="E20" s="141">
        <v>39.131462717760002</v>
      </c>
      <c r="F20" s="141">
        <v>324.21190411722</v>
      </c>
      <c r="G20" s="141">
        <v>113.68902631086</v>
      </c>
      <c r="H20" s="141">
        <v>468.88432629003012</v>
      </c>
      <c r="I20" s="141">
        <v>217.43834181552003</v>
      </c>
      <c r="J20" s="141">
        <v>292.82763744180005</v>
      </c>
      <c r="K20" s="141">
        <v>87.789177303404472</v>
      </c>
      <c r="L20" s="141">
        <v>253.95497755992002</v>
      </c>
      <c r="M20" s="141">
        <v>54.868730632380007</v>
      </c>
      <c r="N20" s="141">
        <v>129.30949157615999</v>
      </c>
      <c r="O20" s="143">
        <f>SUM(C20:N20)</f>
        <v>2093.5401583151684</v>
      </c>
      <c r="P20" s="137"/>
      <c r="Q20" s="140" t="s">
        <v>57</v>
      </c>
      <c r="R20" s="143">
        <v>2488.7272668300002</v>
      </c>
      <c r="S20" s="143">
        <v>2264.1976455000004</v>
      </c>
      <c r="T20" s="143">
        <v>1007.5560187</v>
      </c>
      <c r="U20" s="143">
        <v>8927.4036426399998</v>
      </c>
      <c r="V20" s="143">
        <v>1322.1956597849999</v>
      </c>
      <c r="W20" s="143">
        <v>3358.39933359</v>
      </c>
      <c r="X20" s="143">
        <v>816.76156268</v>
      </c>
      <c r="Y20" s="143">
        <v>500.35341478500004</v>
      </c>
      <c r="Z20" s="143">
        <v>0</v>
      </c>
      <c r="AA20" s="143">
        <v>866.77582949999999</v>
      </c>
      <c r="AB20" s="143">
        <v>336.58510137000002</v>
      </c>
      <c r="AC20" s="143">
        <v>1047.1568255400002</v>
      </c>
      <c r="AD20" s="144">
        <f>SUM(R20:AC20)</f>
        <v>22936.112300920002</v>
      </c>
    </row>
    <row r="21" spans="1:30" x14ac:dyDescent="0.35">
      <c r="A21" s="142">
        <v>2006</v>
      </c>
      <c r="B21" s="140" t="s">
        <v>52</v>
      </c>
      <c r="C21" s="140">
        <v>1446</v>
      </c>
      <c r="D21" s="140">
        <v>978</v>
      </c>
      <c r="E21" s="140">
        <v>707</v>
      </c>
      <c r="F21" s="140">
        <v>610</v>
      </c>
      <c r="G21" s="140">
        <v>580</v>
      </c>
      <c r="H21" s="140">
        <v>479</v>
      </c>
      <c r="I21" s="140">
        <v>1459</v>
      </c>
      <c r="J21" s="140">
        <v>943</v>
      </c>
      <c r="K21" s="140">
        <v>753</v>
      </c>
      <c r="L21" s="140">
        <v>1715</v>
      </c>
      <c r="M21" s="140">
        <v>867</v>
      </c>
      <c r="N21" s="140">
        <v>1211</v>
      </c>
      <c r="O21" s="140">
        <f>SUM(C21:N21)</f>
        <v>11748</v>
      </c>
      <c r="P21" s="137">
        <v>2006</v>
      </c>
      <c r="Q21" s="140" t="s">
        <v>52</v>
      </c>
      <c r="R21" s="140">
        <v>1446</v>
      </c>
      <c r="S21" s="140">
        <v>978</v>
      </c>
      <c r="T21" s="140">
        <v>707</v>
      </c>
      <c r="U21" s="140">
        <v>610</v>
      </c>
      <c r="V21" s="140">
        <v>580</v>
      </c>
      <c r="W21" s="140">
        <v>479</v>
      </c>
      <c r="X21" s="140">
        <v>1459</v>
      </c>
      <c r="Y21" s="140">
        <v>943</v>
      </c>
      <c r="Z21" s="140">
        <v>753</v>
      </c>
      <c r="AA21" s="140">
        <v>1715</v>
      </c>
      <c r="AB21" s="140">
        <v>867</v>
      </c>
      <c r="AC21" s="140">
        <v>1211</v>
      </c>
      <c r="AD21" s="140"/>
    </row>
    <row r="22" spans="1:30" x14ac:dyDescent="0.35">
      <c r="A22" s="142"/>
      <c r="B22" s="140" t="s">
        <v>38</v>
      </c>
      <c r="C22" s="141">
        <v>4.4843999999999991</v>
      </c>
      <c r="D22" s="141">
        <v>6.6155999999999997</v>
      </c>
      <c r="E22" s="141">
        <v>6.6821999999999999</v>
      </c>
      <c r="F22" s="141">
        <v>6.5489999999999995</v>
      </c>
      <c r="G22" s="141">
        <v>6.6044999999999998</v>
      </c>
      <c r="H22" s="141">
        <v>9.9788999999999994</v>
      </c>
      <c r="I22" s="141">
        <v>16.705500000000001</v>
      </c>
      <c r="J22" s="141">
        <v>21.955800000000004</v>
      </c>
      <c r="K22" s="141">
        <v>64.354470000000006</v>
      </c>
      <c r="L22" s="141">
        <v>42.417540000000002</v>
      </c>
      <c r="M22" s="141">
        <v>29.370600000000003</v>
      </c>
      <c r="N22" s="141">
        <v>51.852931764705893</v>
      </c>
      <c r="O22" s="140"/>
      <c r="P22" s="137"/>
      <c r="Q22" s="140" t="s">
        <v>56</v>
      </c>
      <c r="R22" s="141">
        <v>441.76</v>
      </c>
      <c r="S22" s="141">
        <v>433.05</v>
      </c>
      <c r="T22" s="141">
        <v>386.75</v>
      </c>
      <c r="U22" s="141">
        <v>329.16</v>
      </c>
      <c r="V22" s="141">
        <v>191.98</v>
      </c>
      <c r="W22" s="141">
        <v>168.495</v>
      </c>
      <c r="X22" s="141">
        <v>182.905</v>
      </c>
      <c r="Y22" s="141">
        <v>0</v>
      </c>
      <c r="Z22" s="141">
        <v>8.0250000000000004</v>
      </c>
      <c r="AA22" s="141">
        <v>76.64</v>
      </c>
      <c r="AB22" s="141">
        <v>179.66</v>
      </c>
      <c r="AC22" s="141">
        <v>183.33</v>
      </c>
      <c r="AD22" s="140"/>
    </row>
    <row r="23" spans="1:30" x14ac:dyDescent="0.35">
      <c r="A23" s="142"/>
      <c r="B23" s="140" t="s">
        <v>39</v>
      </c>
      <c r="C23" s="141">
        <v>17.657136655199999</v>
      </c>
      <c r="D23" s="141">
        <v>17.617964666400002</v>
      </c>
      <c r="E23" s="141">
        <v>12.864310834200001</v>
      </c>
      <c r="F23" s="141">
        <v>10.878085469999998</v>
      </c>
      <c r="G23" s="141">
        <v>10.43075103</v>
      </c>
      <c r="H23" s="141">
        <v>13.0156489113</v>
      </c>
      <c r="I23" s="141">
        <v>66.368562613500004</v>
      </c>
      <c r="J23" s="141">
        <v>56.37786172620001</v>
      </c>
      <c r="K23" s="141">
        <v>131.95362802293002</v>
      </c>
      <c r="L23" s="141">
        <v>198.08757883530001</v>
      </c>
      <c r="M23" s="141">
        <v>69.339316674600013</v>
      </c>
      <c r="N23" s="141">
        <v>170.98779069950123</v>
      </c>
      <c r="O23" s="141">
        <f>SUM(C23:N23)</f>
        <v>775.57863613913139</v>
      </c>
      <c r="P23" s="137"/>
      <c r="Q23" s="140" t="s">
        <v>57</v>
      </c>
      <c r="R23" s="143">
        <v>1739.4114460799999</v>
      </c>
      <c r="S23" s="143">
        <v>1153.2528567000002</v>
      </c>
      <c r="T23" s="143">
        <v>744.55601675000003</v>
      </c>
      <c r="U23" s="143">
        <v>546.74463480000009</v>
      </c>
      <c r="V23" s="143">
        <v>303.20169319999997</v>
      </c>
      <c r="W23" s="143">
        <v>219.77089291500002</v>
      </c>
      <c r="X23" s="143">
        <v>726.65540958500003</v>
      </c>
      <c r="Y23" s="143">
        <v>0</v>
      </c>
      <c r="Z23" s="143">
        <v>16.454612475000001</v>
      </c>
      <c r="AA23" s="143">
        <v>357.90458480000007</v>
      </c>
      <c r="AB23" s="143">
        <v>424.14869406000003</v>
      </c>
      <c r="AC23" s="143">
        <v>604.54039149000016</v>
      </c>
      <c r="AD23" s="144">
        <f>SUM(R23:AC23)</f>
        <v>6836.6412328550005</v>
      </c>
    </row>
    <row r="24" spans="1:30" x14ac:dyDescent="0.35">
      <c r="A24" s="142">
        <v>2007</v>
      </c>
      <c r="B24" s="140" t="s">
        <v>58</v>
      </c>
      <c r="C24" s="140">
        <v>1491</v>
      </c>
      <c r="D24" s="140">
        <v>2090</v>
      </c>
      <c r="E24" s="140">
        <v>6642</v>
      </c>
      <c r="F24" s="140">
        <v>11355</v>
      </c>
      <c r="G24" s="140">
        <v>24970</v>
      </c>
      <c r="H24" s="140">
        <v>10353</v>
      </c>
      <c r="I24" s="140">
        <v>3144</v>
      </c>
      <c r="J24" s="140">
        <v>3128</v>
      </c>
      <c r="K24" s="140">
        <v>1517</v>
      </c>
      <c r="L24" s="140">
        <v>1213</v>
      </c>
      <c r="M24" s="140">
        <v>743</v>
      </c>
      <c r="N24" s="140">
        <v>1079</v>
      </c>
      <c r="O24" s="140">
        <f>SUM(C24:N24)</f>
        <v>67725</v>
      </c>
      <c r="P24" s="137">
        <v>2007</v>
      </c>
      <c r="Q24" s="140" t="s">
        <v>58</v>
      </c>
      <c r="R24" s="140">
        <v>1491</v>
      </c>
      <c r="S24" s="140">
        <v>2090</v>
      </c>
      <c r="T24" s="140">
        <v>6642</v>
      </c>
      <c r="U24" s="140">
        <v>11355</v>
      </c>
      <c r="V24" s="140">
        <v>24970</v>
      </c>
      <c r="W24" s="140">
        <v>10353</v>
      </c>
      <c r="X24" s="140">
        <v>3144</v>
      </c>
      <c r="Y24" s="140">
        <v>3128</v>
      </c>
      <c r="Z24" s="140">
        <v>1517</v>
      </c>
      <c r="AA24" s="140">
        <v>1213</v>
      </c>
      <c r="AB24" s="140">
        <v>743</v>
      </c>
      <c r="AC24" s="140">
        <v>1079</v>
      </c>
      <c r="AD24" s="140"/>
    </row>
    <row r="25" spans="1:30" x14ac:dyDescent="0.35">
      <c r="A25" s="142"/>
      <c r="B25" s="140" t="s">
        <v>38</v>
      </c>
      <c r="C25" s="141">
        <v>39.578160000000004</v>
      </c>
      <c r="D25" s="141">
        <v>29.663640000000004</v>
      </c>
      <c r="E25" s="141">
        <v>40.53219814814814</v>
      </c>
      <c r="F25" s="141">
        <v>26.89086</v>
      </c>
      <c r="G25" s="141">
        <v>39.102920874125871</v>
      </c>
      <c r="H25" s="141">
        <v>23.785080000000001</v>
      </c>
      <c r="I25" s="141">
        <v>31.890299999999996</v>
      </c>
      <c r="J25" s="141">
        <v>30.057690000000001</v>
      </c>
      <c r="K25" s="141">
        <v>32.998080000000002</v>
      </c>
      <c r="L25" s="141">
        <v>16.578960000000002</v>
      </c>
      <c r="M25" s="141">
        <v>20.348520000000001</v>
      </c>
      <c r="N25" s="141">
        <v>21.396359999999998</v>
      </c>
      <c r="O25" s="140"/>
      <c r="P25" s="137"/>
      <c r="Q25" s="140" t="s">
        <v>56</v>
      </c>
      <c r="R25" s="141">
        <v>649.63</v>
      </c>
      <c r="S25" s="141">
        <v>717.71</v>
      </c>
      <c r="T25" s="141">
        <v>577.22</v>
      </c>
      <c r="U25" s="141">
        <v>370.89</v>
      </c>
      <c r="V25" s="141">
        <v>305.92</v>
      </c>
      <c r="W25" s="141">
        <v>160.94</v>
      </c>
      <c r="X25" s="141">
        <v>153.02500000000001</v>
      </c>
      <c r="Y25" s="141">
        <v>124.28999999999999</v>
      </c>
      <c r="Z25" s="141">
        <v>116.78</v>
      </c>
      <c r="AA25" s="141">
        <v>55.88</v>
      </c>
      <c r="AB25" s="141">
        <v>80.099999999999994</v>
      </c>
      <c r="AC25" s="141">
        <v>112.75</v>
      </c>
      <c r="AD25" s="140"/>
    </row>
    <row r="26" spans="1:30" x14ac:dyDescent="0.35">
      <c r="A26" s="142"/>
      <c r="B26" s="140" t="s">
        <v>39</v>
      </c>
      <c r="C26" s="141">
        <v>160.68705255288003</v>
      </c>
      <c r="D26" s="141">
        <v>168.81785169480003</v>
      </c>
      <c r="E26" s="141">
        <v>733.07206405229999</v>
      </c>
      <c r="F26" s="141">
        <v>831.45638276190004</v>
      </c>
      <c r="G26" s="141">
        <v>2658.7370208999118</v>
      </c>
      <c r="H26" s="141">
        <v>670.53039921252002</v>
      </c>
      <c r="I26" s="141">
        <v>273.01643001359997</v>
      </c>
      <c r="J26" s="141">
        <v>256.01769711335999</v>
      </c>
      <c r="K26" s="141">
        <v>136.30817188128003</v>
      </c>
      <c r="L26" s="141">
        <v>54.760288301040006</v>
      </c>
      <c r="M26" s="141">
        <v>41.168901830280006</v>
      </c>
      <c r="N26" s="141">
        <v>62.865009054119994</v>
      </c>
      <c r="O26" s="143">
        <f>SUM(C26:N26)</f>
        <v>6047.4372693679925</v>
      </c>
      <c r="P26" s="137"/>
      <c r="Q26" s="140" t="s">
        <v>57</v>
      </c>
      <c r="R26" s="141">
        <v>2637.4932525900003</v>
      </c>
      <c r="S26" s="141">
        <v>4084.5378497000002</v>
      </c>
      <c r="T26" s="141">
        <v>10439.696738520001</v>
      </c>
      <c r="U26" s="141">
        <v>11467.79455185</v>
      </c>
      <c r="V26" s="141">
        <v>20800.513395200003</v>
      </c>
      <c r="W26" s="141">
        <v>4537.0947858600002</v>
      </c>
      <c r="X26" s="141">
        <v>1310.0641638</v>
      </c>
      <c r="Y26" s="141">
        <v>1058.64554376</v>
      </c>
      <c r="Z26" s="141">
        <v>482.39377298000005</v>
      </c>
      <c r="AA26" s="141">
        <v>184.57158412000001</v>
      </c>
      <c r="AB26" s="141">
        <v>162.05743889999999</v>
      </c>
      <c r="AC26" s="141">
        <v>331.27269174999998</v>
      </c>
      <c r="AD26" s="143">
        <f>SUM(R26:AC26)</f>
        <v>57496.135769030006</v>
      </c>
    </row>
    <row r="27" spans="1:30" x14ac:dyDescent="0.35">
      <c r="A27" s="142">
        <v>2008</v>
      </c>
      <c r="B27" s="140" t="s">
        <v>52</v>
      </c>
      <c r="C27" s="139">
        <v>1493.7939000000001</v>
      </c>
      <c r="D27" s="139">
        <v>2271.5264999999999</v>
      </c>
      <c r="E27" s="139">
        <v>1315.5221999999999</v>
      </c>
      <c r="F27" s="139">
        <v>3599.145</v>
      </c>
      <c r="G27" s="139">
        <v>4364.5830000000005</v>
      </c>
      <c r="H27" s="139">
        <v>2974.5</v>
      </c>
      <c r="I27" s="139">
        <v>1364.7006000000001</v>
      </c>
      <c r="J27" s="139">
        <v>712.77943499999992</v>
      </c>
      <c r="K27" s="139">
        <v>910.197</v>
      </c>
      <c r="L27" s="139">
        <v>1045.0409999999999</v>
      </c>
      <c r="M27" s="139">
        <v>95.184000000000012</v>
      </c>
      <c r="N27" s="139">
        <v>159.82980000000001</v>
      </c>
      <c r="O27" s="139">
        <f>SUM(C27:N27)</f>
        <v>20306.802435000005</v>
      </c>
      <c r="P27" s="137">
        <v>2008</v>
      </c>
      <c r="Q27" s="140" t="s">
        <v>52</v>
      </c>
      <c r="R27" s="139">
        <v>1493.7939000000001</v>
      </c>
      <c r="S27" s="139">
        <v>2271.5264999999999</v>
      </c>
      <c r="T27" s="139">
        <v>1315.5221999999999</v>
      </c>
      <c r="U27" s="139">
        <v>3599.145</v>
      </c>
      <c r="V27" s="139">
        <v>4364.5830000000005</v>
      </c>
      <c r="W27" s="139">
        <v>2974.5</v>
      </c>
      <c r="X27" s="139">
        <v>1364.7006000000001</v>
      </c>
      <c r="Y27" s="139">
        <v>712.77943499999992</v>
      </c>
      <c r="Z27" s="139">
        <v>910.197</v>
      </c>
      <c r="AA27" s="139">
        <v>1045.0409999999999</v>
      </c>
      <c r="AB27" s="139">
        <v>95.184000000000012</v>
      </c>
      <c r="AC27" s="139">
        <v>159.82980000000001</v>
      </c>
      <c r="AD27" s="140"/>
    </row>
    <row r="28" spans="1:30" x14ac:dyDescent="0.35">
      <c r="A28" s="142"/>
      <c r="B28" s="140" t="s">
        <v>38</v>
      </c>
      <c r="C28" s="140">
        <v>22</v>
      </c>
      <c r="D28" s="140">
        <v>11</v>
      </c>
      <c r="E28" s="140">
        <v>17</v>
      </c>
      <c r="F28" s="140">
        <v>12</v>
      </c>
      <c r="G28" s="140">
        <v>9</v>
      </c>
      <c r="H28" s="140">
        <v>14</v>
      </c>
      <c r="I28" s="140">
        <v>31</v>
      </c>
      <c r="J28" s="140">
        <v>44</v>
      </c>
      <c r="K28" s="140">
        <v>59.5</v>
      </c>
      <c r="L28" s="140">
        <v>23</v>
      </c>
      <c r="M28" s="140">
        <v>21</v>
      </c>
      <c r="N28" s="140">
        <v>37</v>
      </c>
      <c r="O28" s="140"/>
      <c r="P28" s="137"/>
      <c r="Q28" s="140" t="s">
        <v>56</v>
      </c>
      <c r="R28" s="140">
        <v>762</v>
      </c>
      <c r="S28" s="140">
        <v>668</v>
      </c>
      <c r="T28" s="140">
        <v>487</v>
      </c>
      <c r="U28" s="140">
        <v>287</v>
      </c>
      <c r="V28" s="140">
        <v>207</v>
      </c>
      <c r="W28" s="140">
        <v>149</v>
      </c>
      <c r="X28" s="140">
        <v>101.5</v>
      </c>
      <c r="Y28" s="140">
        <v>70</v>
      </c>
      <c r="Z28" s="140">
        <v>75</v>
      </c>
      <c r="AA28" s="140">
        <v>89</v>
      </c>
      <c r="AB28" s="140">
        <v>52</v>
      </c>
      <c r="AC28" s="140">
        <v>113</v>
      </c>
      <c r="AD28" s="140"/>
    </row>
    <row r="29" spans="1:30" x14ac:dyDescent="0.35">
      <c r="A29" s="142"/>
      <c r="B29" s="140" t="s">
        <v>39</v>
      </c>
      <c r="C29" s="141">
        <v>89.487217373400014</v>
      </c>
      <c r="D29" s="141">
        <v>68.039033254499998</v>
      </c>
      <c r="E29" s="141">
        <v>60.896838160200005</v>
      </c>
      <c r="F29" s="141">
        <v>117.60566202000001</v>
      </c>
      <c r="G29" s="141">
        <v>106.96283558100002</v>
      </c>
      <c r="H29" s="141">
        <v>113.39388900000002</v>
      </c>
      <c r="I29" s="141">
        <v>115.19847174780001</v>
      </c>
      <c r="J29" s="141">
        <v>85.399529666219991</v>
      </c>
      <c r="K29" s="141">
        <v>147.4687526445</v>
      </c>
      <c r="L29" s="141">
        <v>65.449872788999997</v>
      </c>
      <c r="M29" s="141">
        <v>5.4429066720000012</v>
      </c>
      <c r="N29" s="141">
        <v>16.1030121798</v>
      </c>
      <c r="O29" s="141">
        <f>SUM(C29:N29)</f>
        <v>991.44802108842009</v>
      </c>
      <c r="P29" s="137"/>
      <c r="Q29" s="140" t="s">
        <v>57</v>
      </c>
      <c r="R29" s="141">
        <v>3099.5118017514005</v>
      </c>
      <c r="S29" s="141">
        <v>4131.8249285459997</v>
      </c>
      <c r="T29" s="141">
        <v>1744.5153049421999</v>
      </c>
      <c r="U29" s="141">
        <v>2812.735416645</v>
      </c>
      <c r="V29" s="141">
        <v>2460.1452183630008</v>
      </c>
      <c r="W29" s="141">
        <v>1206.8349615</v>
      </c>
      <c r="X29" s="141">
        <v>377.18209298070008</v>
      </c>
      <c r="Y29" s="141">
        <v>135.86288810534998</v>
      </c>
      <c r="Z29" s="141">
        <v>185.88498232500001</v>
      </c>
      <c r="AA29" s="141">
        <v>253.26255122699999</v>
      </c>
      <c r="AB29" s="141">
        <v>13.477673664000001</v>
      </c>
      <c r="AC29" s="141">
        <v>49.179469630200003</v>
      </c>
      <c r="AD29" s="143">
        <f>SUM(R29:AC29)</f>
        <v>16470.417289679852</v>
      </c>
    </row>
    <row r="30" spans="1:30" x14ac:dyDescent="0.35">
      <c r="A30" s="142">
        <v>2009</v>
      </c>
      <c r="B30" s="140" t="s">
        <v>52</v>
      </c>
      <c r="C30" s="139">
        <v>922.09500000000003</v>
      </c>
      <c r="D30" s="139">
        <v>1017.8739</v>
      </c>
      <c r="E30" s="139">
        <v>215.15550000000002</v>
      </c>
      <c r="F30" s="139">
        <v>4997.16</v>
      </c>
      <c r="G30" s="139">
        <v>2292.9429</v>
      </c>
      <c r="H30" s="139">
        <v>4223.79</v>
      </c>
      <c r="I30" s="139">
        <v>2228.3962500000002</v>
      </c>
      <c r="J30" s="139">
        <v>1413.8790000000001</v>
      </c>
      <c r="K30" s="139">
        <v>627.61950000000002</v>
      </c>
      <c r="L30" s="139">
        <v>1260.1965</v>
      </c>
      <c r="M30" s="139">
        <v>975.63599999999997</v>
      </c>
      <c r="N30" s="139">
        <v>1327.8168000000003</v>
      </c>
      <c r="O30" s="139">
        <f>SUM(C30:N30)</f>
        <v>21502.561349999996</v>
      </c>
      <c r="P30" s="137">
        <v>2009</v>
      </c>
      <c r="Q30" s="140" t="s">
        <v>52</v>
      </c>
      <c r="R30" s="139">
        <v>922.09500000000003</v>
      </c>
      <c r="S30" s="139">
        <v>1017.8739</v>
      </c>
      <c r="T30" s="139">
        <v>215.15550000000002</v>
      </c>
      <c r="U30" s="139">
        <v>4997.16</v>
      </c>
      <c r="V30" s="139">
        <v>2292.9429</v>
      </c>
      <c r="W30" s="139">
        <v>4223.79</v>
      </c>
      <c r="X30" s="139">
        <v>2228.3962500000002</v>
      </c>
      <c r="Y30" s="139">
        <v>1413.8790000000001</v>
      </c>
      <c r="Z30" s="139">
        <v>627.61950000000002</v>
      </c>
      <c r="AA30" s="139">
        <v>1260.1965</v>
      </c>
      <c r="AB30" s="139">
        <v>975.63599999999997</v>
      </c>
      <c r="AC30" s="139">
        <v>1327.8168000000003</v>
      </c>
      <c r="AD30" s="140"/>
    </row>
    <row r="31" spans="1:30" x14ac:dyDescent="0.35">
      <c r="A31" s="142"/>
      <c r="B31" s="140" t="s">
        <v>38</v>
      </c>
      <c r="C31" s="140">
        <v>13</v>
      </c>
      <c r="D31" s="140">
        <v>11</v>
      </c>
      <c r="E31" s="140">
        <v>16</v>
      </c>
      <c r="F31" s="140">
        <v>29</v>
      </c>
      <c r="G31" s="140">
        <v>10</v>
      </c>
      <c r="H31" s="140">
        <v>24</v>
      </c>
      <c r="I31" s="140">
        <v>26</v>
      </c>
      <c r="J31" s="140">
        <v>56</v>
      </c>
      <c r="K31" s="140">
        <v>27.5</v>
      </c>
      <c r="L31" s="140">
        <v>25</v>
      </c>
      <c r="M31" s="140">
        <v>9</v>
      </c>
      <c r="N31" s="140">
        <v>7</v>
      </c>
      <c r="O31" s="140"/>
      <c r="P31" s="137"/>
      <c r="Q31" s="140" t="s">
        <v>56</v>
      </c>
      <c r="R31" s="140">
        <v>651</v>
      </c>
      <c r="S31" s="140">
        <v>483</v>
      </c>
      <c r="T31" s="140">
        <v>372</v>
      </c>
      <c r="U31" s="140">
        <v>531</v>
      </c>
      <c r="V31" s="140">
        <v>173</v>
      </c>
      <c r="W31" s="140">
        <v>230</v>
      </c>
      <c r="X31" s="140">
        <v>201.5</v>
      </c>
      <c r="Y31" s="140">
        <v>178</v>
      </c>
      <c r="Z31" s="140">
        <v>163</v>
      </c>
      <c r="AA31" s="140">
        <v>138</v>
      </c>
      <c r="AB31" s="140">
        <v>160</v>
      </c>
      <c r="AC31" s="140">
        <v>373</v>
      </c>
      <c r="AD31" s="140"/>
    </row>
    <row r="32" spans="1:30" x14ac:dyDescent="0.35">
      <c r="A32" s="142"/>
      <c r="B32" s="140" t="s">
        <v>39</v>
      </c>
      <c r="C32" s="135">
        <v>32.641240905000004</v>
      </c>
      <c r="D32" s="135">
        <v>30.488376926700003</v>
      </c>
      <c r="E32" s="135">
        <v>9.3738948240000006</v>
      </c>
      <c r="F32" s="135">
        <v>394.61073372000004</v>
      </c>
      <c r="G32" s="135">
        <v>62.436835167000005</v>
      </c>
      <c r="H32" s="135">
        <v>276.03312408000005</v>
      </c>
      <c r="I32" s="135">
        <v>157.76599770750002</v>
      </c>
      <c r="J32" s="135">
        <v>215.59958095200003</v>
      </c>
      <c r="K32" s="135">
        <v>46.997717208750004</v>
      </c>
      <c r="L32" s="135">
        <v>85.787876737500014</v>
      </c>
      <c r="M32" s="135">
        <v>23.909911451999999</v>
      </c>
      <c r="N32" s="135">
        <v>25.309516024800008</v>
      </c>
      <c r="O32" s="143">
        <f>SUM(C32:N32)</f>
        <v>1360.95480570525</v>
      </c>
      <c r="P32" s="137"/>
      <c r="Q32" s="140" t="s">
        <v>57</v>
      </c>
      <c r="R32" s="141">
        <v>1634.5729099350001</v>
      </c>
      <c r="S32" s="141">
        <v>1338.7169141451002</v>
      </c>
      <c r="T32" s="141">
        <v>217.94305465800002</v>
      </c>
      <c r="U32" s="141">
        <v>7225.4586070799996</v>
      </c>
      <c r="V32" s="141">
        <v>1080.1572483891</v>
      </c>
      <c r="W32" s="141">
        <v>2645.3174391000002</v>
      </c>
      <c r="X32" s="141">
        <v>1222.6864822331252</v>
      </c>
      <c r="Y32" s="141">
        <v>685.29866802600009</v>
      </c>
      <c r="Z32" s="141">
        <v>278.56828745550001</v>
      </c>
      <c r="AA32" s="141">
        <v>473.54907959100001</v>
      </c>
      <c r="AB32" s="141">
        <v>425.06509247999998</v>
      </c>
      <c r="AC32" s="141">
        <v>1348.6356396072003</v>
      </c>
      <c r="AD32" s="143">
        <f>SUM(R32:AC32)</f>
        <v>18575.969422700025</v>
      </c>
    </row>
    <row r="33" spans="1:30" x14ac:dyDescent="0.35">
      <c r="A33" s="142">
        <v>2010</v>
      </c>
      <c r="B33" s="140" t="s">
        <v>52</v>
      </c>
      <c r="C33" s="139">
        <v>479.48939999999999</v>
      </c>
      <c r="D33" s="139">
        <v>454.30530000000005</v>
      </c>
      <c r="E33" s="139">
        <v>3608.4651000000003</v>
      </c>
      <c r="F33" s="139">
        <v>7138.8</v>
      </c>
      <c r="G33" s="139">
        <v>9098.0040000000008</v>
      </c>
      <c r="H33" s="139">
        <v>4205.9430000000002</v>
      </c>
      <c r="I33" s="139">
        <v>1201.7971500000001</v>
      </c>
      <c r="J33" s="139">
        <v>2154.6286499999997</v>
      </c>
      <c r="K33" s="139">
        <v>181.44450000000001</v>
      </c>
      <c r="L33" s="139">
        <v>614.73</v>
      </c>
      <c r="M33" s="139">
        <v>232.011</v>
      </c>
      <c r="N33" s="139">
        <v>92.209499999999991</v>
      </c>
      <c r="O33" s="139">
        <f>SUM(C33:N33)</f>
        <v>29461.827600000001</v>
      </c>
      <c r="P33" s="137">
        <v>2010</v>
      </c>
      <c r="Q33" s="140" t="s">
        <v>52</v>
      </c>
      <c r="R33" s="139">
        <v>479.48939999999999</v>
      </c>
      <c r="S33" s="139">
        <v>454.30530000000005</v>
      </c>
      <c r="T33" s="139">
        <v>3608.4651000000003</v>
      </c>
      <c r="U33" s="139">
        <v>7138.8</v>
      </c>
      <c r="V33" s="139">
        <v>9098.0040000000008</v>
      </c>
      <c r="W33" s="139">
        <v>4205.9430000000002</v>
      </c>
      <c r="X33" s="139">
        <v>1201.7971500000001</v>
      </c>
      <c r="Y33" s="139">
        <v>2154.6286499999997</v>
      </c>
      <c r="Z33" s="139">
        <v>181.44450000000001</v>
      </c>
      <c r="AA33" s="139">
        <v>614.73</v>
      </c>
      <c r="AB33" s="139">
        <v>232.011</v>
      </c>
      <c r="AC33" s="139">
        <v>92.209499999999991</v>
      </c>
      <c r="AD33" s="140"/>
    </row>
    <row r="34" spans="1:30" x14ac:dyDescent="0.35">
      <c r="A34" s="142"/>
      <c r="B34" s="140" t="s">
        <v>38</v>
      </c>
      <c r="C34" s="134">
        <v>17</v>
      </c>
      <c r="D34" s="134">
        <v>28</v>
      </c>
      <c r="E34" s="135">
        <v>16</v>
      </c>
      <c r="F34" s="134">
        <v>39</v>
      </c>
      <c r="G34" s="134">
        <v>20</v>
      </c>
      <c r="H34" s="136">
        <v>32</v>
      </c>
      <c r="I34" s="136">
        <v>20.5</v>
      </c>
      <c r="J34" s="136">
        <v>37</v>
      </c>
      <c r="K34" s="135">
        <v>42.5</v>
      </c>
      <c r="L34" s="135">
        <v>54</v>
      </c>
      <c r="M34" s="135">
        <v>36</v>
      </c>
      <c r="N34" s="135">
        <v>25</v>
      </c>
      <c r="O34" s="140"/>
      <c r="P34" s="137"/>
      <c r="Q34" s="140" t="s">
        <v>56</v>
      </c>
      <c r="R34" s="140">
        <v>693</v>
      </c>
      <c r="S34" s="140">
        <v>973</v>
      </c>
      <c r="T34" s="140">
        <v>579</v>
      </c>
      <c r="U34" s="140">
        <v>464</v>
      </c>
      <c r="V34" s="140">
        <v>465</v>
      </c>
      <c r="W34" s="140">
        <v>211</v>
      </c>
      <c r="X34" s="140">
        <v>198</v>
      </c>
      <c r="Y34" s="140">
        <v>106.5</v>
      </c>
      <c r="Z34" s="140">
        <v>29</v>
      </c>
      <c r="AA34" s="140">
        <v>37</v>
      </c>
      <c r="AB34" s="140">
        <v>69</v>
      </c>
      <c r="AC34" s="140">
        <v>8</v>
      </c>
      <c r="AD34" s="140"/>
    </row>
    <row r="35" spans="1:30" x14ac:dyDescent="0.35">
      <c r="A35" s="142"/>
      <c r="B35" s="140" t="s">
        <v>39</v>
      </c>
      <c r="C35" s="135">
        <v>22.196043815400003</v>
      </c>
      <c r="D35" s="135">
        <v>34.638053293200009</v>
      </c>
      <c r="E35" s="135">
        <v>157.21360747680004</v>
      </c>
      <c r="F35" s="135">
        <v>758.11914360000003</v>
      </c>
      <c r="G35" s="135">
        <v>495.47729784000006</v>
      </c>
      <c r="H35" s="135">
        <v>366.48904924800001</v>
      </c>
      <c r="I35" s="135">
        <v>67.086119608725014</v>
      </c>
      <c r="J35" s="135">
        <v>217.08099111614999</v>
      </c>
      <c r="K35" s="135">
        <v>20.998118373750003</v>
      </c>
      <c r="L35" s="135">
        <v>90.391128660000007</v>
      </c>
      <c r="M35" s="135">
        <v>22.743574307999999</v>
      </c>
      <c r="N35" s="135">
        <v>6.2771617125000008</v>
      </c>
      <c r="O35" s="143">
        <f>SUM(C35:N35)</f>
        <v>2258.7102890525252</v>
      </c>
      <c r="P35" s="137"/>
      <c r="Q35" s="140" t="s">
        <v>57</v>
      </c>
      <c r="R35" s="138">
        <v>904.8151978866</v>
      </c>
      <c r="S35" s="138">
        <v>1203.6723519387003</v>
      </c>
      <c r="T35" s="138">
        <v>5689.1674205667014</v>
      </c>
      <c r="U35" s="138">
        <v>9019.6739136000015</v>
      </c>
      <c r="V35" s="138">
        <v>11519.847174780003</v>
      </c>
      <c r="W35" s="138">
        <v>2416.5371684790002</v>
      </c>
      <c r="X35" s="138">
        <v>647.9537406111001</v>
      </c>
      <c r="Y35" s="138">
        <v>624.84123118567493</v>
      </c>
      <c r="Z35" s="138">
        <v>14.328127831500002</v>
      </c>
      <c r="AA35" s="138">
        <v>61.934662230000008</v>
      </c>
      <c r="AB35" s="138">
        <v>43.591850756999996</v>
      </c>
      <c r="AC35" s="138">
        <v>2.0086917479999999</v>
      </c>
      <c r="AD35" s="112">
        <f>SUM(R35:AC35)</f>
        <v>32148.371531614281</v>
      </c>
    </row>
    <row r="36" spans="1:30" x14ac:dyDescent="0.35">
      <c r="A36" s="142">
        <v>2011</v>
      </c>
      <c r="B36" s="140" t="s">
        <v>52</v>
      </c>
      <c r="C36" s="135">
        <v>30.736500000000003</v>
      </c>
      <c r="D36" s="135">
        <v>517.56299999999999</v>
      </c>
      <c r="E36" s="135">
        <v>922.09500000000003</v>
      </c>
      <c r="F36" s="135">
        <v>240.93450000000001</v>
      </c>
      <c r="G36" s="135">
        <v>1161.8397</v>
      </c>
      <c r="H36" s="135">
        <v>642.49200000000008</v>
      </c>
      <c r="I36" s="135">
        <v>1444.6155000000001</v>
      </c>
      <c r="J36" s="135">
        <v>288.92309999999998</v>
      </c>
      <c r="K36" s="135">
        <v>202.26600000000005</v>
      </c>
      <c r="L36" s="135">
        <v>18.4419</v>
      </c>
      <c r="M36" s="135">
        <v>267.70500000000004</v>
      </c>
      <c r="N36" s="135">
        <v>817.59090000000003</v>
      </c>
      <c r="O36" s="143">
        <f>SUM(C36:N36)</f>
        <v>6555.2030999999997</v>
      </c>
      <c r="P36" s="178">
        <v>2011</v>
      </c>
      <c r="Q36" s="140" t="s">
        <v>52</v>
      </c>
      <c r="R36" s="135">
        <v>30.736500000000003</v>
      </c>
      <c r="S36" s="135">
        <v>517.56299999999999</v>
      </c>
      <c r="T36" s="135">
        <v>922.09500000000003</v>
      </c>
      <c r="U36" s="135">
        <v>240.93450000000001</v>
      </c>
      <c r="V36" s="135">
        <v>1161.8397</v>
      </c>
      <c r="W36" s="135">
        <v>642.49200000000008</v>
      </c>
      <c r="X36" s="135">
        <v>1444.6155000000001</v>
      </c>
      <c r="Y36" s="135">
        <v>288.92309999999998</v>
      </c>
      <c r="Z36" s="135">
        <v>202.26600000000005</v>
      </c>
      <c r="AA36" s="135">
        <v>18.4419</v>
      </c>
      <c r="AB36" s="135">
        <v>267.70500000000004</v>
      </c>
      <c r="AC36" s="135">
        <v>817.59090000000003</v>
      </c>
      <c r="AD36" s="112">
        <f>SUM(R36:AC36)</f>
        <v>6555.2030999999997</v>
      </c>
    </row>
    <row r="37" spans="1:30" x14ac:dyDescent="0.35">
      <c r="A37" s="142"/>
      <c r="B37" s="140" t="s">
        <v>38</v>
      </c>
      <c r="C37" s="135">
        <v>32</v>
      </c>
      <c r="D37" s="135">
        <v>24</v>
      </c>
      <c r="E37" s="135">
        <v>20</v>
      </c>
      <c r="F37" s="135">
        <v>23</v>
      </c>
      <c r="G37" s="135">
        <v>30</v>
      </c>
      <c r="H37" s="135">
        <v>89</v>
      </c>
      <c r="I37" s="135">
        <v>35</v>
      </c>
      <c r="J37" s="135">
        <v>50</v>
      </c>
      <c r="K37" s="135">
        <v>61.5</v>
      </c>
      <c r="L37" s="135">
        <v>24</v>
      </c>
      <c r="M37" s="135">
        <v>45</v>
      </c>
      <c r="N37" s="135">
        <v>12</v>
      </c>
      <c r="O37" s="143"/>
      <c r="P37" s="178"/>
      <c r="Q37" s="140" t="s">
        <v>56</v>
      </c>
      <c r="R37" s="138">
        <v>494</v>
      </c>
      <c r="S37" s="138">
        <v>385</v>
      </c>
      <c r="T37" s="138">
        <v>350</v>
      </c>
      <c r="U37" s="138">
        <v>146</v>
      </c>
      <c r="V37" s="138">
        <v>124</v>
      </c>
      <c r="W37" s="138">
        <v>79</v>
      </c>
      <c r="X37" s="138">
        <v>157.5</v>
      </c>
      <c r="Y37" s="138">
        <v>69.5</v>
      </c>
      <c r="Z37" s="138">
        <v>106</v>
      </c>
      <c r="AA37" s="138">
        <v>7</v>
      </c>
      <c r="AB37" s="138">
        <v>76</v>
      </c>
      <c r="AC37" s="138">
        <v>265</v>
      </c>
      <c r="AD37" s="112"/>
    </row>
    <row r="38" spans="1:30" x14ac:dyDescent="0.35">
      <c r="A38" s="142"/>
      <c r="B38" s="140" t="s">
        <v>39</v>
      </c>
      <c r="C38" s="135">
        <v>2.6782556640000004</v>
      </c>
      <c r="D38" s="135">
        <v>33.823777176</v>
      </c>
      <c r="E38" s="135">
        <v>50.217293700000006</v>
      </c>
      <c r="F38" s="135">
        <v>15.089486800500001</v>
      </c>
      <c r="G38" s="135">
        <v>94.910685092999998</v>
      </c>
      <c r="H38" s="135">
        <v>155.70600872400001</v>
      </c>
      <c r="I38" s="135">
        <v>137.67908022750001</v>
      </c>
      <c r="J38" s="135">
        <v>39.336880065000003</v>
      </c>
      <c r="K38" s="135">
        <v>33.872374557000015</v>
      </c>
      <c r="L38" s="135">
        <v>1.2052150488000002</v>
      </c>
      <c r="M38" s="135">
        <v>32.803232175000005</v>
      </c>
      <c r="N38" s="135">
        <v>26.715600248400005</v>
      </c>
      <c r="O38" s="143">
        <f>SUM(C38:N38)</f>
        <v>624.0378894792002</v>
      </c>
      <c r="P38" s="178"/>
      <c r="Q38" s="140" t="s">
        <v>57</v>
      </c>
      <c r="R38" s="138">
        <v>41.345571813000007</v>
      </c>
      <c r="S38" s="138">
        <v>542.58975886500002</v>
      </c>
      <c r="T38" s="138">
        <v>878.80263975000003</v>
      </c>
      <c r="U38" s="138">
        <v>95.785437951000006</v>
      </c>
      <c r="V38" s="138">
        <v>392.2974983844</v>
      </c>
      <c r="W38" s="138">
        <v>138.21095156400003</v>
      </c>
      <c r="X38" s="138">
        <v>619.55586102375014</v>
      </c>
      <c r="Y38" s="138">
        <v>54.678263290350003</v>
      </c>
      <c r="Z38" s="138">
        <v>58.381653708000023</v>
      </c>
      <c r="AA38" s="138">
        <v>0.35152105590000005</v>
      </c>
      <c r="AB38" s="138">
        <v>55.40101434000001</v>
      </c>
      <c r="AC38" s="138">
        <v>589.96950548550001</v>
      </c>
      <c r="AD38" s="112">
        <f>SUM(R38:AC38)</f>
        <v>3467.3696772309008</v>
      </c>
    </row>
    <row r="39" spans="1:30" x14ac:dyDescent="0.35">
      <c r="A39" s="142">
        <v>2012</v>
      </c>
      <c r="B39" s="140" t="s">
        <v>52</v>
      </c>
      <c r="C39" s="135">
        <v>983.5680000000001</v>
      </c>
      <c r="D39" s="135">
        <v>830.97615000000008</v>
      </c>
      <c r="E39" s="135">
        <v>783.78075000000013</v>
      </c>
      <c r="F39" s="135">
        <v>327.19500000000005</v>
      </c>
      <c r="G39" s="135">
        <v>966.97029000000009</v>
      </c>
      <c r="H39" s="135">
        <v>83.285999999999987</v>
      </c>
      <c r="I39" s="135">
        <v>12.294600000000003</v>
      </c>
      <c r="J39" s="135">
        <v>27.662850000000002</v>
      </c>
      <c r="K39" s="135">
        <v>136.827</v>
      </c>
      <c r="L39" s="135">
        <v>30.736500000000003</v>
      </c>
      <c r="M39" s="135">
        <v>11.898000000000001</v>
      </c>
      <c r="N39" s="135">
        <v>12.294600000000003</v>
      </c>
      <c r="O39" s="143"/>
      <c r="P39" s="178">
        <v>2012</v>
      </c>
      <c r="Q39" s="140" t="s">
        <v>52</v>
      </c>
      <c r="R39" s="138">
        <v>983.5680000000001</v>
      </c>
      <c r="S39" s="138">
        <v>830.97615000000008</v>
      </c>
      <c r="T39" s="138">
        <v>783.78075000000013</v>
      </c>
      <c r="U39" s="138">
        <v>327.19500000000005</v>
      </c>
      <c r="V39" s="138">
        <v>966.97029000000009</v>
      </c>
      <c r="W39" s="138">
        <v>83.285999999999987</v>
      </c>
      <c r="X39" s="138">
        <v>12.294600000000003</v>
      </c>
      <c r="Y39" s="138">
        <v>27.662850000000002</v>
      </c>
      <c r="Z39" s="138">
        <v>136.827</v>
      </c>
      <c r="AA39" s="138">
        <v>30.736500000000003</v>
      </c>
      <c r="AB39" s="138">
        <v>11.898000000000001</v>
      </c>
      <c r="AC39" s="138">
        <v>12.294600000000003</v>
      </c>
      <c r="AD39" s="112"/>
    </row>
    <row r="40" spans="1:30" x14ac:dyDescent="0.35">
      <c r="A40" s="142"/>
      <c r="B40" s="140" t="s">
        <v>38</v>
      </c>
      <c r="C40" s="135">
        <v>14</v>
      </c>
      <c r="D40" s="135">
        <v>21</v>
      </c>
      <c r="E40" s="135">
        <v>16</v>
      </c>
      <c r="F40" s="135">
        <v>21</v>
      </c>
      <c r="G40" s="135">
        <v>21</v>
      </c>
      <c r="H40" s="135">
        <v>30</v>
      </c>
      <c r="I40" s="135">
        <v>59</v>
      </c>
      <c r="J40" s="135">
        <v>109.5</v>
      </c>
      <c r="K40" s="135">
        <v>108.5</v>
      </c>
      <c r="L40" s="135">
        <v>75</v>
      </c>
      <c r="M40" s="135">
        <v>53</v>
      </c>
      <c r="N40" s="135">
        <v>34</v>
      </c>
      <c r="O40" s="143"/>
      <c r="P40" s="178"/>
      <c r="Q40" s="140" t="s">
        <v>56</v>
      </c>
      <c r="R40" s="138">
        <v>482</v>
      </c>
      <c r="S40" s="138">
        <v>704</v>
      </c>
      <c r="T40" s="138">
        <v>356</v>
      </c>
      <c r="U40" s="138">
        <v>214</v>
      </c>
      <c r="V40" s="138">
        <v>163</v>
      </c>
      <c r="W40" s="138">
        <v>21</v>
      </c>
      <c r="X40" s="138">
        <v>32</v>
      </c>
      <c r="Y40" s="138">
        <v>70.5</v>
      </c>
      <c r="Z40" s="138">
        <v>85.5</v>
      </c>
      <c r="AA40" s="138">
        <v>52</v>
      </c>
      <c r="AB40" s="138">
        <v>66</v>
      </c>
      <c r="AC40" s="138">
        <v>72</v>
      </c>
      <c r="AD40" s="112"/>
    </row>
    <row r="41" spans="1:30" x14ac:dyDescent="0.35">
      <c r="A41" s="142"/>
      <c r="B41" s="140" t="s">
        <v>39</v>
      </c>
      <c r="C41" s="135">
        <v>37.49557929600001</v>
      </c>
      <c r="D41" s="135">
        <v>47.517709185450009</v>
      </c>
      <c r="E41" s="135">
        <v>34.14775971600001</v>
      </c>
      <c r="F41" s="135">
        <v>18.709991685000006</v>
      </c>
      <c r="G41" s="135">
        <v>55.29426209307001</v>
      </c>
      <c r="H41" s="135">
        <v>6.8036333399999984</v>
      </c>
      <c r="I41" s="135">
        <v>1.9752135522000007</v>
      </c>
      <c r="J41" s="135">
        <v>8.2481904902250012</v>
      </c>
      <c r="K41" s="135">
        <v>40.424921428500006</v>
      </c>
      <c r="L41" s="135">
        <v>6.2771617125000008</v>
      </c>
      <c r="M41" s="135">
        <v>1.7171074620000002</v>
      </c>
      <c r="N41" s="135">
        <v>1.1382586572000004</v>
      </c>
      <c r="O41" s="143">
        <f>SUM(C41:N41)</f>
        <v>259.74978861814503</v>
      </c>
      <c r="P41" s="178"/>
      <c r="Q41" s="140" t="s">
        <v>57</v>
      </c>
      <c r="R41" s="138">
        <v>1290.9192300480001</v>
      </c>
      <c r="S41" s="138">
        <v>1592.9746317408003</v>
      </c>
      <c r="T41" s="138">
        <v>759.78765368100028</v>
      </c>
      <c r="U41" s="138">
        <v>190.66372479000003</v>
      </c>
      <c r="V41" s="138">
        <v>429.18879624621002</v>
      </c>
      <c r="W41" s="138">
        <v>4.7625433379999995</v>
      </c>
      <c r="X41" s="138">
        <v>1.0713022656000002</v>
      </c>
      <c r="Y41" s="138">
        <v>5.3104788087750006</v>
      </c>
      <c r="Z41" s="138">
        <v>31.855583245500004</v>
      </c>
      <c r="AA41" s="138">
        <v>4.3521654540000005</v>
      </c>
      <c r="AB41" s="138">
        <v>2.1382847640000007</v>
      </c>
      <c r="AC41" s="138">
        <v>2.4104300976000004</v>
      </c>
      <c r="AD41" s="112">
        <f>SUM(R41:AC41)</f>
        <v>4315.4348244794855</v>
      </c>
    </row>
    <row r="42" spans="1:30" x14ac:dyDescent="0.35">
      <c r="A42" s="142">
        <v>2013</v>
      </c>
      <c r="B42" s="140" t="s">
        <v>52</v>
      </c>
      <c r="C42" s="224">
        <v>676.20300000000009</v>
      </c>
      <c r="D42" s="224">
        <v>3525.1791000000003</v>
      </c>
      <c r="E42" s="224">
        <v>590.14080000000001</v>
      </c>
      <c r="F42" s="224">
        <v>767.42100000000005</v>
      </c>
      <c r="G42" s="224">
        <v>6104.2689</v>
      </c>
      <c r="H42" s="224">
        <v>1427.76</v>
      </c>
      <c r="I42" s="224">
        <v>1475.3519999999999</v>
      </c>
      <c r="J42" s="224">
        <v>1051.1883</v>
      </c>
      <c r="K42" s="224">
        <v>12796.298999999999</v>
      </c>
      <c r="L42" s="224">
        <v>13487.176200000002</v>
      </c>
      <c r="M42" s="224">
        <v>1981.0170000000001</v>
      </c>
      <c r="N42" s="224">
        <v>1844.19</v>
      </c>
      <c r="O42" s="156">
        <f>SUM(C42:N42)</f>
        <v>45726.195300000007</v>
      </c>
      <c r="P42" s="178">
        <v>2013</v>
      </c>
      <c r="Q42" s="140" t="s">
        <v>52</v>
      </c>
      <c r="R42" s="138">
        <v>676.20300000000009</v>
      </c>
      <c r="S42" s="138">
        <v>3525.1791000000003</v>
      </c>
      <c r="T42" s="138">
        <v>590.14080000000001</v>
      </c>
      <c r="U42" s="138">
        <v>767.42100000000005</v>
      </c>
      <c r="V42" s="138">
        <v>6104.2689</v>
      </c>
      <c r="W42" s="138">
        <v>1427.76</v>
      </c>
      <c r="X42" s="138">
        <v>1475.3519999999999</v>
      </c>
      <c r="Y42" s="138">
        <v>1051.1883</v>
      </c>
      <c r="Z42" s="138">
        <v>12796.298999999999</v>
      </c>
      <c r="AA42" s="138">
        <v>13487.176200000002</v>
      </c>
      <c r="AB42" s="138">
        <v>1981.0170000000001</v>
      </c>
      <c r="AC42" s="138">
        <v>1844.19</v>
      </c>
      <c r="AD42" s="112"/>
    </row>
    <row r="43" spans="1:30" x14ac:dyDescent="0.35">
      <c r="A43" s="142"/>
      <c r="B43" s="140" t="s">
        <v>38</v>
      </c>
      <c r="C43" s="220">
        <v>74</v>
      </c>
      <c r="D43" s="220">
        <v>39</v>
      </c>
      <c r="E43" s="220">
        <v>27</v>
      </c>
      <c r="F43" s="220">
        <v>17</v>
      </c>
      <c r="G43" s="220">
        <v>30</v>
      </c>
      <c r="H43" s="220">
        <v>60</v>
      </c>
      <c r="I43" s="220">
        <v>121.5</v>
      </c>
      <c r="J43" s="221">
        <v>203</v>
      </c>
      <c r="K43" s="221">
        <v>90.5</v>
      </c>
      <c r="L43" s="221">
        <v>51</v>
      </c>
      <c r="M43" s="173">
        <v>25</v>
      </c>
      <c r="N43" s="222">
        <v>15</v>
      </c>
      <c r="O43" s="220"/>
      <c r="P43" s="221"/>
      <c r="Q43" s="140" t="s">
        <v>56</v>
      </c>
      <c r="R43" s="221">
        <v>167</v>
      </c>
      <c r="S43" s="138">
        <v>261</v>
      </c>
      <c r="T43" s="138">
        <v>168</v>
      </c>
      <c r="U43" s="138">
        <v>21</v>
      </c>
      <c r="V43" s="138">
        <v>289</v>
      </c>
      <c r="W43" s="138">
        <v>161</v>
      </c>
      <c r="X43" s="138">
        <v>119.5</v>
      </c>
      <c r="Y43" s="138">
        <v>54.5</v>
      </c>
      <c r="Z43" s="138">
        <v>147.5</v>
      </c>
      <c r="AA43" s="138">
        <v>118.5</v>
      </c>
      <c r="AB43" s="138">
        <v>324</v>
      </c>
      <c r="AC43" s="138">
        <v>427</v>
      </c>
      <c r="AD43" s="112"/>
    </row>
    <row r="44" spans="1:30" x14ac:dyDescent="0.35">
      <c r="B44" s="140" t="s">
        <v>39</v>
      </c>
      <c r="C44" s="223">
        <v>136.25625690600003</v>
      </c>
      <c r="D44" s="223">
        <v>374.36344488270004</v>
      </c>
      <c r="E44" s="223">
        <v>43.387741756800004</v>
      </c>
      <c r="F44" s="223">
        <v>35.524685511000008</v>
      </c>
      <c r="G44" s="223">
        <v>498.65772644100002</v>
      </c>
      <c r="H44" s="223">
        <v>233.2674288</v>
      </c>
      <c r="I44" s="223">
        <v>488.11209476400001</v>
      </c>
      <c r="J44" s="223">
        <v>581.06430540270003</v>
      </c>
      <c r="K44" s="223">
        <v>3153.4111570185</v>
      </c>
      <c r="L44" s="223">
        <v>1873.0046204226003</v>
      </c>
      <c r="M44" s="223">
        <v>134.85773227500002</v>
      </c>
      <c r="N44" s="223">
        <v>75.325940549999999</v>
      </c>
      <c r="O44" s="141">
        <f>SUM(C44:N44)</f>
        <v>7627.2331347303007</v>
      </c>
      <c r="Q44" s="140" t="s">
        <v>57</v>
      </c>
      <c r="R44" s="228">
        <v>307.49722842300002</v>
      </c>
      <c r="S44" s="228">
        <v>2505.3553619073004</v>
      </c>
      <c r="T44" s="228">
        <v>269.96817093120001</v>
      </c>
      <c r="U44" s="228">
        <v>43.883435043000006</v>
      </c>
      <c r="V44" s="228">
        <v>4803.7360980483008</v>
      </c>
      <c r="W44" s="228">
        <v>625.93426727999997</v>
      </c>
      <c r="X44" s="228">
        <v>480.07732777199999</v>
      </c>
      <c r="Y44" s="228">
        <v>156.00002287905002</v>
      </c>
      <c r="Z44" s="228">
        <v>5139.5375211075007</v>
      </c>
      <c r="AA44" s="228">
        <v>4351.9813239231007</v>
      </c>
      <c r="AB44" s="228">
        <v>1747.7562102840002</v>
      </c>
      <c r="AC44" s="228">
        <v>2144.27844099</v>
      </c>
      <c r="AD44" s="112">
        <f>SUM(R44:AC44)</f>
        <v>22576.005408588459</v>
      </c>
    </row>
    <row r="45" spans="1:30" x14ac:dyDescent="0.35">
      <c r="A45" s="142">
        <v>2014</v>
      </c>
      <c r="B45" s="140" t="s">
        <v>52</v>
      </c>
      <c r="C45" s="223">
        <v>1290.933</v>
      </c>
      <c r="D45" s="223">
        <v>1638.9495000000002</v>
      </c>
      <c r="E45" s="223">
        <v>534.81509999999992</v>
      </c>
      <c r="F45" s="223">
        <v>4223.79</v>
      </c>
      <c r="G45" s="223">
        <v>8483.2739999999994</v>
      </c>
      <c r="H45" s="223">
        <v>5574.2130000000006</v>
      </c>
      <c r="I45" s="223">
        <v>3018.3243000000002</v>
      </c>
      <c r="J45" s="223">
        <v>3546.9921000000004</v>
      </c>
      <c r="K45" s="223">
        <v>2141.6400000000003</v>
      </c>
      <c r="L45" s="223">
        <v>2028.6090000000002</v>
      </c>
      <c r="M45" s="223">
        <v>1320.6780000000001</v>
      </c>
      <c r="N45" s="223">
        <v>700.79220000000009</v>
      </c>
      <c r="O45" s="230"/>
      <c r="P45" s="142">
        <v>2014</v>
      </c>
      <c r="Q45" s="140" t="s">
        <v>52</v>
      </c>
      <c r="R45" s="228">
        <v>1290.933</v>
      </c>
      <c r="S45" s="228">
        <v>1638.9495000000002</v>
      </c>
      <c r="T45" s="228">
        <v>534.81509999999992</v>
      </c>
      <c r="U45" s="228">
        <v>4223.79</v>
      </c>
      <c r="V45" s="228">
        <v>8483.2739999999994</v>
      </c>
      <c r="W45" s="228">
        <v>5574.2130000000006</v>
      </c>
      <c r="X45" s="228">
        <v>3018.3243000000002</v>
      </c>
      <c r="Y45" s="228">
        <v>3546.9921000000004</v>
      </c>
      <c r="Z45" s="228">
        <v>2141.6400000000003</v>
      </c>
      <c r="AA45" s="228">
        <v>2028.6090000000002</v>
      </c>
      <c r="AB45" s="228">
        <v>1320.6780000000001</v>
      </c>
      <c r="AC45" s="228">
        <v>700.79220000000009</v>
      </c>
      <c r="AD45" s="225"/>
    </row>
    <row r="46" spans="1:30" x14ac:dyDescent="0.35">
      <c r="A46" s="142"/>
      <c r="B46" s="140" t="s">
        <v>38</v>
      </c>
      <c r="C46" s="223">
        <v>17</v>
      </c>
      <c r="D46" s="223">
        <v>21</v>
      </c>
      <c r="E46" s="223">
        <v>33</v>
      </c>
      <c r="F46" s="223">
        <v>14</v>
      </c>
      <c r="G46" s="223">
        <v>3</v>
      </c>
      <c r="H46" s="223">
        <v>28</v>
      </c>
      <c r="I46" s="223">
        <v>42.5</v>
      </c>
      <c r="J46" s="223">
        <v>24.5</v>
      </c>
      <c r="K46" s="223">
        <v>45.5</v>
      </c>
      <c r="L46" s="223">
        <v>18</v>
      </c>
      <c r="M46" s="223">
        <v>2</v>
      </c>
      <c r="N46" s="223">
        <v>14</v>
      </c>
      <c r="O46" s="230"/>
      <c r="P46" s="142"/>
      <c r="Q46" s="140" t="s">
        <v>56</v>
      </c>
      <c r="R46" s="228">
        <v>495</v>
      </c>
      <c r="S46" s="228">
        <v>754</v>
      </c>
      <c r="T46" s="228">
        <v>575</v>
      </c>
      <c r="U46" s="228">
        <v>446</v>
      </c>
      <c r="V46" s="228">
        <v>312</v>
      </c>
      <c r="W46" s="228">
        <v>196</v>
      </c>
      <c r="X46" s="228">
        <v>184</v>
      </c>
      <c r="Y46" s="228">
        <v>182</v>
      </c>
      <c r="Z46" s="228">
        <v>167</v>
      </c>
      <c r="AA46" s="228">
        <v>187</v>
      </c>
      <c r="AB46" s="228">
        <v>193</v>
      </c>
      <c r="AC46" s="228">
        <v>312</v>
      </c>
      <c r="AD46" s="225"/>
    </row>
    <row r="47" spans="1:30" x14ac:dyDescent="0.35">
      <c r="B47" s="140" t="s">
        <v>39</v>
      </c>
      <c r="C47" s="223">
        <v>59.758579503000007</v>
      </c>
      <c r="D47" s="223">
        <v>93.720049258500012</v>
      </c>
      <c r="E47" s="223">
        <v>48.057950070899999</v>
      </c>
      <c r="F47" s="223">
        <v>161.01932238000001</v>
      </c>
      <c r="G47" s="223">
        <v>69.299865306000001</v>
      </c>
      <c r="H47" s="223">
        <v>425.00029597200006</v>
      </c>
      <c r="I47" s="223">
        <v>349.30312542825004</v>
      </c>
      <c r="J47" s="223">
        <v>236.63225746335004</v>
      </c>
      <c r="K47" s="223">
        <v>265.34170026000004</v>
      </c>
      <c r="L47" s="223">
        <v>99.430241526000017</v>
      </c>
      <c r="M47" s="223">
        <v>7.192412388000001</v>
      </c>
      <c r="N47" s="223">
        <v>26.715600248400005</v>
      </c>
      <c r="O47" s="230">
        <f>SUM(C47:N47)</f>
        <v>1841.4713998044003</v>
      </c>
      <c r="Q47" s="140" t="s">
        <v>57</v>
      </c>
      <c r="R47" s="141">
        <v>1740.0292267050002</v>
      </c>
      <c r="S47" s="141">
        <v>3364.9960543290003</v>
      </c>
      <c r="T47" s="141">
        <v>837.37337244749983</v>
      </c>
      <c r="U47" s="141">
        <v>5129.6155558200007</v>
      </c>
      <c r="V47" s="141">
        <v>7207.1859918239998</v>
      </c>
      <c r="W47" s="141">
        <v>2975.0020718040005</v>
      </c>
      <c r="X47" s="141">
        <v>1512.2770606776</v>
      </c>
      <c r="Y47" s="141">
        <v>1757.8396268706003</v>
      </c>
      <c r="Z47" s="141">
        <v>973.89151524000022</v>
      </c>
      <c r="AA47" s="141">
        <v>1032.9697314090001</v>
      </c>
      <c r="AB47" s="141">
        <v>694.06779544200015</v>
      </c>
      <c r="AC47" s="141">
        <v>595.37623410720005</v>
      </c>
      <c r="AD47" s="225">
        <f>SUM(R47:AC47)</f>
        <v>27820.624236675903</v>
      </c>
    </row>
    <row r="48" spans="1:30" x14ac:dyDescent="0.35">
      <c r="B48" s="140"/>
      <c r="C48" s="278"/>
      <c r="D48" s="223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230"/>
      <c r="Q48" s="279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25"/>
    </row>
    <row r="49" spans="1:26" ht="29" x14ac:dyDescent="0.35">
      <c r="B49" s="142" t="s">
        <v>59</v>
      </c>
      <c r="C49" s="142" t="s">
        <v>60</v>
      </c>
      <c r="D49" s="252" t="s">
        <v>81</v>
      </c>
      <c r="E49" t="s">
        <v>72</v>
      </c>
      <c r="F49" t="s">
        <v>79</v>
      </c>
      <c r="K49" s="226">
        <f>SUM(K44:L44)</f>
        <v>5026.4157774411005</v>
      </c>
      <c r="Z49" s="227">
        <f>SUM(Z44:AA44)</f>
        <v>9491.5188450306014</v>
      </c>
    </row>
    <row r="50" spans="1:26" x14ac:dyDescent="0.35">
      <c r="A50" s="142">
        <v>2000</v>
      </c>
      <c r="B50" s="247">
        <v>1242.7562490092678</v>
      </c>
      <c r="C50" s="228">
        <v>23145.987330637337</v>
      </c>
      <c r="D50" s="248"/>
      <c r="E50" s="277">
        <v>2673</v>
      </c>
      <c r="F50" s="145">
        <v>15113</v>
      </c>
    </row>
    <row r="51" spans="1:26" x14ac:dyDescent="0.35">
      <c r="A51" s="142">
        <v>2001</v>
      </c>
      <c r="B51" s="247">
        <v>1846.961373979562</v>
      </c>
      <c r="C51" s="228">
        <v>17735.807785286412</v>
      </c>
      <c r="D51" s="248"/>
      <c r="E51" s="277">
        <v>2673</v>
      </c>
      <c r="F51" s="145">
        <v>15906</v>
      </c>
    </row>
    <row r="52" spans="1:26" x14ac:dyDescent="0.35">
      <c r="A52" s="142">
        <v>2002</v>
      </c>
      <c r="B52" s="247">
        <v>186.61918776232889</v>
      </c>
      <c r="C52" s="228">
        <v>3181.6644440410164</v>
      </c>
      <c r="D52" s="248"/>
      <c r="E52" s="277">
        <v>2673</v>
      </c>
      <c r="F52" s="145">
        <v>2317</v>
      </c>
    </row>
    <row r="53" spans="1:26" x14ac:dyDescent="0.35">
      <c r="A53" s="142">
        <v>2003</v>
      </c>
      <c r="B53" s="247">
        <v>2855.5741508500969</v>
      </c>
      <c r="C53" s="228">
        <v>2855.5741508500969</v>
      </c>
      <c r="D53" s="248"/>
      <c r="E53" s="277">
        <v>2673</v>
      </c>
      <c r="F53" s="145">
        <v>21215</v>
      </c>
    </row>
    <row r="54" spans="1:26" x14ac:dyDescent="0.35">
      <c r="A54" s="142">
        <v>2004</v>
      </c>
      <c r="B54" s="247">
        <v>2666.8028936861083</v>
      </c>
      <c r="C54" s="228">
        <v>3569.1499999999996</v>
      </c>
      <c r="D54" s="248"/>
      <c r="E54" s="277">
        <v>2673</v>
      </c>
      <c r="F54" s="145">
        <v>33706</v>
      </c>
    </row>
    <row r="55" spans="1:26" x14ac:dyDescent="0.35">
      <c r="A55" s="142">
        <v>2005</v>
      </c>
      <c r="B55" s="247">
        <v>2093.5401583151684</v>
      </c>
      <c r="C55" s="228">
        <v>22936.112300920002</v>
      </c>
      <c r="D55" s="248"/>
      <c r="E55" s="277">
        <v>2673</v>
      </c>
      <c r="F55" s="145">
        <v>31605</v>
      </c>
    </row>
    <row r="56" spans="1:26" x14ac:dyDescent="0.35">
      <c r="A56" s="142">
        <v>2006</v>
      </c>
      <c r="B56" s="247">
        <v>775.57863613913139</v>
      </c>
      <c r="C56" s="228">
        <v>6836.6412328550005</v>
      </c>
      <c r="D56" s="248"/>
      <c r="E56" s="277">
        <v>2673</v>
      </c>
      <c r="F56" s="145">
        <v>11748</v>
      </c>
    </row>
    <row r="57" spans="1:26" x14ac:dyDescent="0.35">
      <c r="A57" s="142">
        <v>2007</v>
      </c>
      <c r="B57" s="247">
        <v>6047.4372693679925</v>
      </c>
      <c r="C57" s="247">
        <v>57496.135769030006</v>
      </c>
      <c r="D57" s="248"/>
      <c r="E57" s="277">
        <v>2673</v>
      </c>
      <c r="F57" s="145">
        <v>67725</v>
      </c>
    </row>
    <row r="58" spans="1:26" x14ac:dyDescent="0.35">
      <c r="A58" s="142">
        <v>2008</v>
      </c>
      <c r="B58" s="247">
        <v>991.44802108842009</v>
      </c>
      <c r="C58" s="247">
        <v>16470.417289679852</v>
      </c>
      <c r="D58" s="248"/>
      <c r="E58" s="277">
        <v>2673</v>
      </c>
      <c r="F58" s="145">
        <v>20307</v>
      </c>
    </row>
    <row r="59" spans="1:26" x14ac:dyDescent="0.35">
      <c r="A59" s="142">
        <v>2009</v>
      </c>
      <c r="B59" s="247">
        <v>1360.95480570525</v>
      </c>
      <c r="C59" s="247">
        <v>18575.969422700025</v>
      </c>
      <c r="D59" s="248"/>
      <c r="E59" s="277">
        <v>2673</v>
      </c>
      <c r="F59" s="145">
        <v>21503</v>
      </c>
    </row>
    <row r="60" spans="1:26" x14ac:dyDescent="0.35">
      <c r="A60" s="142">
        <v>2010</v>
      </c>
      <c r="B60" s="247">
        <v>2258.7102890525252</v>
      </c>
      <c r="C60" s="228">
        <v>32148.371531614281</v>
      </c>
      <c r="D60" s="248"/>
      <c r="E60" s="277">
        <v>2673</v>
      </c>
      <c r="F60" s="145">
        <v>29462</v>
      </c>
    </row>
    <row r="61" spans="1:26" x14ac:dyDescent="0.35">
      <c r="A61" s="142">
        <v>2011</v>
      </c>
      <c r="B61" s="247">
        <v>624</v>
      </c>
      <c r="C61" s="249">
        <v>3467</v>
      </c>
      <c r="D61" s="228">
        <v>10632</v>
      </c>
      <c r="E61" s="277">
        <v>2673</v>
      </c>
      <c r="F61" s="145">
        <v>9432</v>
      </c>
    </row>
    <row r="62" spans="1:26" x14ac:dyDescent="0.35">
      <c r="A62" s="142">
        <v>2012</v>
      </c>
      <c r="B62" s="247">
        <v>260</v>
      </c>
      <c r="C62" s="249">
        <v>4315</v>
      </c>
      <c r="D62" s="228">
        <v>7897</v>
      </c>
      <c r="E62" s="277">
        <v>2673</v>
      </c>
      <c r="F62" s="145">
        <v>5868</v>
      </c>
    </row>
    <row r="63" spans="1:26" x14ac:dyDescent="0.35">
      <c r="A63" s="142">
        <v>2013</v>
      </c>
      <c r="B63" s="247">
        <f>O44</f>
        <v>7627.2331347303007</v>
      </c>
      <c r="C63" s="249">
        <f>AD44</f>
        <v>22576.005408588459</v>
      </c>
      <c r="D63" s="228">
        <v>80028</v>
      </c>
      <c r="E63" s="277">
        <v>2673</v>
      </c>
      <c r="F63" s="145">
        <v>45726.195300000007</v>
      </c>
    </row>
    <row r="64" spans="1:26" x14ac:dyDescent="0.35">
      <c r="A64" s="142">
        <v>2014</v>
      </c>
      <c r="B64" s="247">
        <v>1841</v>
      </c>
      <c r="C64" s="249">
        <v>27821</v>
      </c>
      <c r="D64" s="228">
        <v>63229.401214194608</v>
      </c>
      <c r="E64" s="277">
        <v>2673</v>
      </c>
      <c r="F64" s="145">
        <v>34503</v>
      </c>
    </row>
    <row r="65" spans="1:6" x14ac:dyDescent="0.35">
      <c r="A65" s="142">
        <v>2015</v>
      </c>
      <c r="B65" s="247">
        <v>10320</v>
      </c>
      <c r="C65" s="249">
        <v>84081</v>
      </c>
      <c r="D65" s="228">
        <v>172116</v>
      </c>
      <c r="E65" s="276">
        <v>2673</v>
      </c>
      <c r="F65" s="145">
        <v>118929</v>
      </c>
    </row>
    <row r="66" spans="1:6" x14ac:dyDescent="0.35">
      <c r="A66" s="142">
        <v>2016</v>
      </c>
      <c r="B66" s="247">
        <v>4369</v>
      </c>
      <c r="D66" s="249">
        <v>84580</v>
      </c>
      <c r="E66" s="276">
        <v>2673</v>
      </c>
      <c r="F66" s="145">
        <v>39577</v>
      </c>
    </row>
    <row r="67" spans="1:6" x14ac:dyDescent="0.35">
      <c r="A67" s="142">
        <v>2017</v>
      </c>
      <c r="B67" s="247">
        <v>3051</v>
      </c>
      <c r="D67" s="249">
        <v>36460</v>
      </c>
      <c r="E67" s="276">
        <v>2673</v>
      </c>
      <c r="F67" s="145">
        <v>20626</v>
      </c>
    </row>
    <row r="68" spans="1:6" x14ac:dyDescent="0.35">
      <c r="A68" s="142">
        <v>2018</v>
      </c>
      <c r="B68" s="247">
        <v>409</v>
      </c>
      <c r="D68" s="249">
        <v>15538</v>
      </c>
      <c r="E68" s="276">
        <v>2673</v>
      </c>
      <c r="F68" s="145">
        <v>6988</v>
      </c>
    </row>
    <row r="69" spans="1:6" x14ac:dyDescent="0.35">
      <c r="A69" s="142">
        <v>2019</v>
      </c>
      <c r="B69" s="247">
        <v>1262</v>
      </c>
      <c r="D69" s="249">
        <v>26728</v>
      </c>
      <c r="E69" s="276">
        <v>2673</v>
      </c>
      <c r="F69" s="145">
        <v>18450</v>
      </c>
    </row>
    <row r="70" spans="1:6" x14ac:dyDescent="0.35">
      <c r="A70" s="146" t="s">
        <v>61</v>
      </c>
      <c r="B70" s="250">
        <f>AVERAGE(B50:B69)</f>
        <v>2604.4808084843075</v>
      </c>
      <c r="C70" s="251">
        <f>AVERAGE(C50:C66)</f>
        <v>21700.739791637654</v>
      </c>
      <c r="D70" s="251">
        <f>AVERAGE(D50:D65)</f>
        <v>66780.480242838923</v>
      </c>
    </row>
  </sheetData>
  <mergeCells count="2">
    <mergeCell ref="C1:N1"/>
    <mergeCell ref="R1:AC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"/>
  <sheetViews>
    <sheetView workbookViewId="0">
      <selection activeCell="E8" sqref="E8"/>
    </sheetView>
  </sheetViews>
  <sheetFormatPr defaultRowHeight="14.5" x14ac:dyDescent="0.35"/>
  <cols>
    <col min="1" max="1" width="23.453125" bestFit="1" customWidth="1"/>
    <col min="2" max="2" width="12.453125" customWidth="1"/>
    <col min="3" max="3" width="8" bestFit="1" customWidth="1"/>
    <col min="4" max="4" width="12.36328125" bestFit="1" customWidth="1"/>
    <col min="5" max="5" width="7.54296875" bestFit="1" customWidth="1"/>
    <col min="6" max="6" width="12.453125" bestFit="1" customWidth="1"/>
    <col min="7" max="7" width="8.90625" customWidth="1"/>
    <col min="8" max="8" width="5.6328125" bestFit="1" customWidth="1"/>
    <col min="9" max="9" width="12.36328125" bestFit="1" customWidth="1"/>
    <col min="10" max="10" width="9" customWidth="1"/>
  </cols>
  <sheetData>
    <row r="1" spans="1:10" x14ac:dyDescent="0.35">
      <c r="A1" s="334" t="s">
        <v>62</v>
      </c>
      <c r="B1" s="332" t="s">
        <v>63</v>
      </c>
      <c r="C1" s="336" t="s">
        <v>73</v>
      </c>
      <c r="D1" s="337"/>
      <c r="E1" s="338" t="s">
        <v>66</v>
      </c>
      <c r="F1" s="338"/>
      <c r="G1" s="332" t="s">
        <v>68</v>
      </c>
      <c r="H1" s="338" t="s">
        <v>67</v>
      </c>
      <c r="I1" s="338"/>
      <c r="J1" s="332" t="s">
        <v>68</v>
      </c>
    </row>
    <row r="2" spans="1:10" x14ac:dyDescent="0.35">
      <c r="A2" s="335"/>
      <c r="B2" s="333"/>
      <c r="C2" s="142" t="s">
        <v>64</v>
      </c>
      <c r="D2" s="142" t="s">
        <v>65</v>
      </c>
      <c r="E2" s="142" t="s">
        <v>64</v>
      </c>
      <c r="F2" s="142" t="s">
        <v>65</v>
      </c>
      <c r="G2" s="333"/>
      <c r="H2" s="142" t="s">
        <v>64</v>
      </c>
      <c r="I2" s="142" t="s">
        <v>65</v>
      </c>
      <c r="J2" s="333"/>
    </row>
    <row r="3" spans="1:10" x14ac:dyDescent="0.35">
      <c r="A3" s="140" t="s">
        <v>75</v>
      </c>
      <c r="B3" s="148" t="s">
        <v>69</v>
      </c>
      <c r="C3" s="228">
        <v>1167</v>
      </c>
      <c r="D3" s="228">
        <f>F3+I3</f>
        <v>2672.7</v>
      </c>
      <c r="E3" s="228">
        <v>1091</v>
      </c>
      <c r="F3" s="228">
        <v>2505.1999999999998</v>
      </c>
      <c r="G3" s="149">
        <v>1.6E-2</v>
      </c>
      <c r="H3" s="148">
        <v>76</v>
      </c>
      <c r="I3" s="148">
        <v>167.5</v>
      </c>
      <c r="J3" s="149">
        <v>2E-3</v>
      </c>
    </row>
    <row r="4" spans="1:10" x14ac:dyDescent="0.35">
      <c r="A4" s="140" t="s">
        <v>74</v>
      </c>
      <c r="B4" s="148">
        <v>38.1</v>
      </c>
      <c r="C4" s="223">
        <f>D4/2.2046</f>
        <v>1270.5252653542593</v>
      </c>
      <c r="D4" s="228">
        <v>2801</v>
      </c>
    </row>
  </sheetData>
  <mergeCells count="7">
    <mergeCell ref="J1:J2"/>
    <mergeCell ref="B1:B2"/>
    <mergeCell ref="A1:A2"/>
    <mergeCell ref="C1:D1"/>
    <mergeCell ref="E1:F1"/>
    <mergeCell ref="H1:I1"/>
    <mergeCell ref="G1:G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366"/>
  <sheetViews>
    <sheetView topLeftCell="A338" workbookViewId="0">
      <selection activeCell="B367" sqref="B367"/>
    </sheetView>
  </sheetViews>
  <sheetFormatPr defaultRowHeight="14.5" x14ac:dyDescent="0.35"/>
  <sheetData>
    <row r="1" spans="1:2" x14ac:dyDescent="0.35">
      <c r="A1" s="180">
        <v>40544</v>
      </c>
      <c r="B1" s="183">
        <v>8.1300000000000008</v>
      </c>
    </row>
    <row r="2" spans="1:2" x14ac:dyDescent="0.35">
      <c r="A2" s="181">
        <v>40545</v>
      </c>
      <c r="B2" s="184">
        <v>8.43</v>
      </c>
    </row>
    <row r="3" spans="1:2" x14ac:dyDescent="0.35">
      <c r="A3" s="181">
        <v>40546</v>
      </c>
      <c r="B3" s="184">
        <v>8.7100000000000009</v>
      </c>
    </row>
    <row r="4" spans="1:2" x14ac:dyDescent="0.35">
      <c r="A4" s="181">
        <v>40547</v>
      </c>
      <c r="B4" s="184">
        <v>8.7100000000000009</v>
      </c>
    </row>
    <row r="5" spans="1:2" x14ac:dyDescent="0.35">
      <c r="A5" s="181">
        <v>40548</v>
      </c>
      <c r="B5" s="184">
        <v>5.55</v>
      </c>
    </row>
    <row r="6" spans="1:2" x14ac:dyDescent="0.35">
      <c r="A6" s="181">
        <v>40549</v>
      </c>
      <c r="B6" s="184">
        <v>2.5</v>
      </c>
    </row>
    <row r="7" spans="1:2" x14ac:dyDescent="0.35">
      <c r="A7" s="181">
        <v>40550</v>
      </c>
      <c r="B7" s="184">
        <v>7.85</v>
      </c>
    </row>
    <row r="8" spans="1:2" x14ac:dyDescent="0.35">
      <c r="A8" s="181">
        <v>40551</v>
      </c>
      <c r="B8" s="184">
        <v>12</v>
      </c>
    </row>
    <row r="9" spans="1:2" x14ac:dyDescent="0.35">
      <c r="A9" s="181">
        <v>40552</v>
      </c>
      <c r="B9" s="184">
        <v>13.9</v>
      </c>
    </row>
    <row r="10" spans="1:2" x14ac:dyDescent="0.35">
      <c r="A10" s="181">
        <v>40553</v>
      </c>
      <c r="B10" s="184">
        <v>16</v>
      </c>
    </row>
    <row r="11" spans="1:2" x14ac:dyDescent="0.35">
      <c r="A11" s="181">
        <v>40554</v>
      </c>
      <c r="B11" s="184">
        <v>24.9</v>
      </c>
    </row>
    <row r="12" spans="1:2" x14ac:dyDescent="0.35">
      <c r="A12" s="181">
        <v>40555</v>
      </c>
      <c r="B12" s="184">
        <v>22.1</v>
      </c>
    </row>
    <row r="13" spans="1:2" x14ac:dyDescent="0.35">
      <c r="A13" s="181">
        <v>40556</v>
      </c>
      <c r="B13" s="184">
        <v>24.9</v>
      </c>
    </row>
    <row r="14" spans="1:2" x14ac:dyDescent="0.35">
      <c r="A14" s="181">
        <v>40557</v>
      </c>
      <c r="B14" s="184">
        <v>22.6</v>
      </c>
    </row>
    <row r="15" spans="1:2" x14ac:dyDescent="0.35">
      <c r="A15" s="181">
        <v>40558</v>
      </c>
      <c r="B15" s="184">
        <v>22.4</v>
      </c>
    </row>
    <row r="16" spans="1:2" x14ac:dyDescent="0.35">
      <c r="A16" s="181">
        <v>40559</v>
      </c>
      <c r="B16" s="184">
        <v>20.100000000000001</v>
      </c>
    </row>
    <row r="17" spans="1:2" x14ac:dyDescent="0.35">
      <c r="A17" s="181">
        <v>40560</v>
      </c>
      <c r="B17" s="184">
        <v>18.399999999999999</v>
      </c>
    </row>
    <row r="18" spans="1:2" x14ac:dyDescent="0.35">
      <c r="A18" s="181">
        <v>40561</v>
      </c>
      <c r="B18" s="184">
        <v>18.399999999999999</v>
      </c>
    </row>
    <row r="19" spans="1:2" x14ac:dyDescent="0.35">
      <c r="A19" s="181">
        <v>40562</v>
      </c>
      <c r="B19" s="184">
        <v>17</v>
      </c>
    </row>
    <row r="20" spans="1:2" x14ac:dyDescent="0.35">
      <c r="A20" s="181">
        <v>40563</v>
      </c>
      <c r="B20" s="184">
        <v>13.2</v>
      </c>
    </row>
    <row r="21" spans="1:2" x14ac:dyDescent="0.35">
      <c r="A21" s="181">
        <v>40564</v>
      </c>
      <c r="B21" s="184">
        <v>11.6</v>
      </c>
    </row>
    <row r="22" spans="1:2" x14ac:dyDescent="0.35">
      <c r="A22" s="181">
        <v>40565</v>
      </c>
      <c r="B22" s="184">
        <v>9.6300000000000008</v>
      </c>
    </row>
    <row r="23" spans="1:2" x14ac:dyDescent="0.35">
      <c r="A23" s="181">
        <v>40566</v>
      </c>
      <c r="B23" s="184">
        <v>9.16</v>
      </c>
    </row>
    <row r="24" spans="1:2" x14ac:dyDescent="0.35">
      <c r="A24" s="181">
        <v>40567</v>
      </c>
      <c r="B24" s="184">
        <v>8.76</v>
      </c>
    </row>
    <row r="25" spans="1:2" x14ac:dyDescent="0.35">
      <c r="A25" s="181">
        <v>40568</v>
      </c>
      <c r="B25" s="184">
        <v>8.48</v>
      </c>
    </row>
    <row r="26" spans="1:2" x14ac:dyDescent="0.35">
      <c r="A26" s="181">
        <v>40569</v>
      </c>
      <c r="B26" s="184">
        <v>8.57</v>
      </c>
    </row>
    <row r="27" spans="1:2" x14ac:dyDescent="0.35">
      <c r="A27" s="181">
        <v>40570</v>
      </c>
      <c r="B27" s="184">
        <v>8.69</v>
      </c>
    </row>
    <row r="28" spans="1:2" x14ac:dyDescent="0.35">
      <c r="A28" s="181">
        <v>40571</v>
      </c>
      <c r="B28" s="184">
        <v>8.31</v>
      </c>
    </row>
    <row r="29" spans="1:2" x14ac:dyDescent="0.35">
      <c r="A29" s="181">
        <v>40572</v>
      </c>
      <c r="B29" s="184">
        <v>6.88</v>
      </c>
    </row>
    <row r="30" spans="1:2" x14ac:dyDescent="0.35">
      <c r="A30" s="181">
        <v>40573</v>
      </c>
      <c r="B30" s="184">
        <v>6.74</v>
      </c>
    </row>
    <row r="31" spans="1:2" x14ac:dyDescent="0.35">
      <c r="A31" s="181">
        <v>40574</v>
      </c>
      <c r="B31" s="184">
        <v>6.74</v>
      </c>
    </row>
    <row r="32" spans="1:2" x14ac:dyDescent="0.35">
      <c r="A32" s="181">
        <v>40575</v>
      </c>
      <c r="B32" s="184">
        <v>6.78</v>
      </c>
    </row>
    <row r="33" spans="1:2" x14ac:dyDescent="0.35">
      <c r="A33" s="181">
        <v>40576</v>
      </c>
      <c r="B33" s="184">
        <v>8.0399999999999991</v>
      </c>
    </row>
    <row r="34" spans="1:2" x14ac:dyDescent="0.35">
      <c r="A34" s="181">
        <v>40577</v>
      </c>
      <c r="B34" s="184">
        <v>10.4</v>
      </c>
    </row>
    <row r="35" spans="1:2" x14ac:dyDescent="0.35">
      <c r="A35" s="181">
        <v>40578</v>
      </c>
      <c r="B35" s="184">
        <v>11.2</v>
      </c>
    </row>
    <row r="36" spans="1:2" x14ac:dyDescent="0.35">
      <c r="A36" s="181">
        <v>40579</v>
      </c>
      <c r="B36" s="184">
        <v>8.8000000000000007</v>
      </c>
    </row>
    <row r="37" spans="1:2" x14ac:dyDescent="0.35">
      <c r="A37" s="181">
        <v>40580</v>
      </c>
      <c r="B37" s="184">
        <v>9.25</v>
      </c>
    </row>
    <row r="38" spans="1:2" x14ac:dyDescent="0.35">
      <c r="A38" s="181">
        <v>40581</v>
      </c>
      <c r="B38" s="184">
        <v>10.5</v>
      </c>
    </row>
    <row r="39" spans="1:2" x14ac:dyDescent="0.35">
      <c r="A39" s="181">
        <v>40582</v>
      </c>
      <c r="B39" s="184">
        <v>6.94</v>
      </c>
    </row>
    <row r="40" spans="1:2" x14ac:dyDescent="0.35">
      <c r="A40" s="181">
        <v>40583</v>
      </c>
      <c r="B40" s="184">
        <v>9.2799999999999994</v>
      </c>
    </row>
    <row r="41" spans="1:2" x14ac:dyDescent="0.35">
      <c r="A41" s="181">
        <v>40584</v>
      </c>
      <c r="B41" s="184">
        <v>9.09</v>
      </c>
    </row>
    <row r="42" spans="1:2" x14ac:dyDescent="0.35">
      <c r="A42" s="181">
        <v>40585</v>
      </c>
      <c r="B42" s="184">
        <v>7.64</v>
      </c>
    </row>
    <row r="43" spans="1:2" x14ac:dyDescent="0.35">
      <c r="A43" s="181">
        <v>40586</v>
      </c>
      <c r="B43" s="184">
        <v>9.0399999999999991</v>
      </c>
    </row>
    <row r="44" spans="1:2" x14ac:dyDescent="0.35">
      <c r="A44" s="181">
        <v>40587</v>
      </c>
      <c r="B44" s="184">
        <v>8.41</v>
      </c>
    </row>
    <row r="45" spans="1:2" x14ac:dyDescent="0.35">
      <c r="A45" s="181">
        <v>40588</v>
      </c>
      <c r="B45" s="184">
        <v>9.94</v>
      </c>
    </row>
    <row r="46" spans="1:2" x14ac:dyDescent="0.35">
      <c r="A46" s="181">
        <v>40589</v>
      </c>
      <c r="B46" s="184">
        <v>10.9</v>
      </c>
    </row>
    <row r="47" spans="1:2" x14ac:dyDescent="0.35">
      <c r="A47" s="181">
        <v>40590</v>
      </c>
      <c r="B47" s="184">
        <v>11.3</v>
      </c>
    </row>
    <row r="48" spans="1:2" x14ac:dyDescent="0.35">
      <c r="A48" s="181">
        <v>40591</v>
      </c>
      <c r="B48" s="184">
        <v>10.1</v>
      </c>
    </row>
    <row r="49" spans="1:2" x14ac:dyDescent="0.35">
      <c r="A49" s="181">
        <v>40592</v>
      </c>
      <c r="B49" s="184">
        <v>8.2200000000000006</v>
      </c>
    </row>
    <row r="50" spans="1:2" x14ac:dyDescent="0.35">
      <c r="A50" s="181">
        <v>40593</v>
      </c>
      <c r="B50" s="184">
        <v>12.4</v>
      </c>
    </row>
    <row r="51" spans="1:2" x14ac:dyDescent="0.35">
      <c r="A51" s="181">
        <v>40594</v>
      </c>
      <c r="B51" s="184">
        <v>15.5</v>
      </c>
    </row>
    <row r="52" spans="1:2" x14ac:dyDescent="0.35">
      <c r="A52" s="181">
        <v>40595</v>
      </c>
      <c r="B52" s="184">
        <v>22.4</v>
      </c>
    </row>
    <row r="53" spans="1:2" x14ac:dyDescent="0.35">
      <c r="A53" s="181">
        <v>40596</v>
      </c>
      <c r="B53" s="184">
        <v>25.2</v>
      </c>
    </row>
    <row r="54" spans="1:2" x14ac:dyDescent="0.35">
      <c r="A54" s="181">
        <v>40597</v>
      </c>
      <c r="B54" s="184">
        <v>20.100000000000001</v>
      </c>
    </row>
    <row r="55" spans="1:2" x14ac:dyDescent="0.35">
      <c r="A55" s="181">
        <v>40598</v>
      </c>
      <c r="B55" s="184">
        <v>16.3</v>
      </c>
    </row>
    <row r="56" spans="1:2" x14ac:dyDescent="0.35">
      <c r="A56" s="181">
        <v>40599</v>
      </c>
      <c r="B56" s="184">
        <v>14.7</v>
      </c>
    </row>
    <row r="57" spans="1:2" x14ac:dyDescent="0.35">
      <c r="A57" s="181">
        <v>40600</v>
      </c>
      <c r="B57" s="184">
        <v>13.8</v>
      </c>
    </row>
    <row r="58" spans="1:2" x14ac:dyDescent="0.35">
      <c r="A58" s="181">
        <v>40601</v>
      </c>
      <c r="B58" s="184">
        <v>14.8</v>
      </c>
    </row>
    <row r="59" spans="1:2" x14ac:dyDescent="0.35">
      <c r="A59" s="181">
        <v>40602</v>
      </c>
      <c r="B59" s="184">
        <v>14.7</v>
      </c>
    </row>
    <row r="60" spans="1:2" x14ac:dyDescent="0.35">
      <c r="A60" s="181">
        <v>40603</v>
      </c>
      <c r="B60" s="184">
        <v>14.1</v>
      </c>
    </row>
    <row r="61" spans="1:2" x14ac:dyDescent="0.35">
      <c r="A61" s="181">
        <v>40604</v>
      </c>
      <c r="B61" s="184">
        <v>10.8</v>
      </c>
    </row>
    <row r="62" spans="1:2" x14ac:dyDescent="0.35">
      <c r="A62" s="181">
        <v>40605</v>
      </c>
      <c r="B62" s="184">
        <v>7.69</v>
      </c>
    </row>
    <row r="63" spans="1:2" x14ac:dyDescent="0.35">
      <c r="A63" s="181">
        <v>40606</v>
      </c>
      <c r="B63" s="184">
        <v>8.93</v>
      </c>
    </row>
    <row r="64" spans="1:2" x14ac:dyDescent="0.35">
      <c r="A64" s="181">
        <v>40607</v>
      </c>
      <c r="B64" s="184">
        <v>10.1</v>
      </c>
    </row>
    <row r="65" spans="1:2" x14ac:dyDescent="0.35">
      <c r="A65" s="181">
        <v>40608</v>
      </c>
      <c r="B65" s="184">
        <v>10.199999999999999</v>
      </c>
    </row>
    <row r="66" spans="1:2" x14ac:dyDescent="0.35">
      <c r="A66" s="181">
        <v>40609</v>
      </c>
      <c r="B66" s="184">
        <v>10.8</v>
      </c>
    </row>
    <row r="67" spans="1:2" x14ac:dyDescent="0.35">
      <c r="A67" s="181">
        <v>40610</v>
      </c>
      <c r="B67" s="184">
        <v>10.4</v>
      </c>
    </row>
    <row r="68" spans="1:2" x14ac:dyDescent="0.35">
      <c r="A68" s="181">
        <v>40611</v>
      </c>
      <c r="B68" s="184">
        <v>10.1</v>
      </c>
    </row>
    <row r="69" spans="1:2" x14ac:dyDescent="0.35">
      <c r="A69" s="181">
        <v>40612</v>
      </c>
      <c r="B69" s="184">
        <v>9.84</v>
      </c>
    </row>
    <row r="70" spans="1:2" x14ac:dyDescent="0.35">
      <c r="A70" s="181">
        <v>40613</v>
      </c>
      <c r="B70" s="184">
        <v>8.9700000000000006</v>
      </c>
    </row>
    <row r="71" spans="1:2" x14ac:dyDescent="0.35">
      <c r="A71" s="181">
        <v>40614</v>
      </c>
      <c r="B71" s="184">
        <v>6.92</v>
      </c>
    </row>
    <row r="72" spans="1:2" x14ac:dyDescent="0.35">
      <c r="A72" s="181">
        <v>40615</v>
      </c>
      <c r="B72" s="184">
        <v>4.84</v>
      </c>
    </row>
    <row r="73" spans="1:2" x14ac:dyDescent="0.35">
      <c r="A73" s="181">
        <v>40616</v>
      </c>
      <c r="B73" s="184">
        <v>5.7</v>
      </c>
    </row>
    <row r="74" spans="1:2" x14ac:dyDescent="0.35">
      <c r="A74" s="181">
        <v>40617</v>
      </c>
      <c r="B74" s="184">
        <v>7.18</v>
      </c>
    </row>
    <row r="75" spans="1:2" x14ac:dyDescent="0.35">
      <c r="A75" s="181">
        <v>40618</v>
      </c>
      <c r="B75" s="184">
        <v>7.97</v>
      </c>
    </row>
    <row r="76" spans="1:2" x14ac:dyDescent="0.35">
      <c r="A76" s="181">
        <v>40619</v>
      </c>
      <c r="B76" s="184">
        <v>8.5500000000000007</v>
      </c>
    </row>
    <row r="77" spans="1:2" x14ac:dyDescent="0.35">
      <c r="A77" s="181">
        <v>40620</v>
      </c>
      <c r="B77" s="184">
        <v>17.899999999999999</v>
      </c>
    </row>
    <row r="78" spans="1:2" x14ac:dyDescent="0.35">
      <c r="A78" s="181">
        <v>40621</v>
      </c>
      <c r="B78" s="184">
        <v>19</v>
      </c>
    </row>
    <row r="79" spans="1:2" x14ac:dyDescent="0.35">
      <c r="A79" s="181">
        <v>40622</v>
      </c>
      <c r="B79" s="184">
        <v>18.2</v>
      </c>
    </row>
    <row r="80" spans="1:2" x14ac:dyDescent="0.35">
      <c r="A80" s="181">
        <v>40623</v>
      </c>
      <c r="B80" s="184">
        <v>17</v>
      </c>
    </row>
    <row r="81" spans="1:2" x14ac:dyDescent="0.35">
      <c r="A81" s="181">
        <v>40624</v>
      </c>
      <c r="B81" s="184">
        <v>13.8</v>
      </c>
    </row>
    <row r="82" spans="1:2" x14ac:dyDescent="0.35">
      <c r="A82" s="181">
        <v>40625</v>
      </c>
      <c r="B82" s="184">
        <v>8.89</v>
      </c>
    </row>
    <row r="83" spans="1:2" x14ac:dyDescent="0.35">
      <c r="A83" s="181">
        <v>40626</v>
      </c>
      <c r="B83" s="184">
        <v>7.95</v>
      </c>
    </row>
    <row r="84" spans="1:2" x14ac:dyDescent="0.35">
      <c r="A84" s="181">
        <v>40627</v>
      </c>
      <c r="B84" s="184">
        <v>7.09</v>
      </c>
    </row>
    <row r="85" spans="1:2" x14ac:dyDescent="0.35">
      <c r="A85" s="181">
        <v>40628</v>
      </c>
      <c r="B85" s="184">
        <v>7.43</v>
      </c>
    </row>
    <row r="86" spans="1:2" x14ac:dyDescent="0.35">
      <c r="A86" s="181">
        <v>40629</v>
      </c>
      <c r="B86" s="184">
        <v>7.97</v>
      </c>
    </row>
    <row r="87" spans="1:2" x14ac:dyDescent="0.35">
      <c r="A87" s="181">
        <v>40630</v>
      </c>
      <c r="B87" s="184">
        <v>10.6</v>
      </c>
    </row>
    <row r="88" spans="1:2" x14ac:dyDescent="0.35">
      <c r="A88" s="181">
        <v>40631</v>
      </c>
      <c r="B88" s="184">
        <v>11.1</v>
      </c>
    </row>
    <row r="89" spans="1:2" x14ac:dyDescent="0.35">
      <c r="A89" s="181">
        <v>40632</v>
      </c>
      <c r="B89" s="184">
        <v>9.57</v>
      </c>
    </row>
    <row r="90" spans="1:2" x14ac:dyDescent="0.35">
      <c r="A90" s="181">
        <v>40633</v>
      </c>
      <c r="B90" s="184">
        <v>7.67</v>
      </c>
    </row>
    <row r="91" spans="1:2" x14ac:dyDescent="0.35">
      <c r="A91" s="181">
        <v>40634</v>
      </c>
      <c r="B91" s="184">
        <v>6.99</v>
      </c>
    </row>
    <row r="92" spans="1:2" x14ac:dyDescent="0.35">
      <c r="A92" s="181">
        <v>40635</v>
      </c>
      <c r="B92" s="184">
        <v>5.92</v>
      </c>
    </row>
    <row r="93" spans="1:2" x14ac:dyDescent="0.35">
      <c r="A93" s="181">
        <v>40636</v>
      </c>
      <c r="B93" s="184">
        <v>14.2</v>
      </c>
    </row>
    <row r="94" spans="1:2" x14ac:dyDescent="0.35">
      <c r="A94" s="181">
        <v>40637</v>
      </c>
      <c r="B94" s="184">
        <v>15.5</v>
      </c>
    </row>
    <row r="95" spans="1:2" x14ac:dyDescent="0.35">
      <c r="A95" s="181">
        <v>40638</v>
      </c>
      <c r="B95" s="184">
        <v>13.8</v>
      </c>
    </row>
    <row r="96" spans="1:2" x14ac:dyDescent="0.35">
      <c r="A96" s="181">
        <v>40639</v>
      </c>
      <c r="B96" s="184">
        <v>10.5</v>
      </c>
    </row>
    <row r="97" spans="1:2" x14ac:dyDescent="0.35">
      <c r="A97" s="181">
        <v>40640</v>
      </c>
      <c r="B97" s="184">
        <v>9.51</v>
      </c>
    </row>
    <row r="98" spans="1:2" x14ac:dyDescent="0.35">
      <c r="A98" s="181">
        <v>40641</v>
      </c>
      <c r="B98" s="184">
        <v>9.09</v>
      </c>
    </row>
    <row r="99" spans="1:2" x14ac:dyDescent="0.35">
      <c r="A99" s="181">
        <v>40642</v>
      </c>
      <c r="B99" s="184">
        <v>8.6199999999999992</v>
      </c>
    </row>
    <row r="100" spans="1:2" x14ac:dyDescent="0.35">
      <c r="A100" s="181">
        <v>40643</v>
      </c>
      <c r="B100" s="184">
        <v>9.33</v>
      </c>
    </row>
    <row r="101" spans="1:2" x14ac:dyDescent="0.35">
      <c r="A101" s="181">
        <v>40644</v>
      </c>
      <c r="B101" s="184">
        <v>9.64</v>
      </c>
    </row>
    <row r="102" spans="1:2" x14ac:dyDescent="0.35">
      <c r="A102" s="181">
        <v>40645</v>
      </c>
      <c r="B102" s="184">
        <v>7.77</v>
      </c>
    </row>
    <row r="103" spans="1:2" x14ac:dyDescent="0.35">
      <c r="A103" s="181">
        <v>40646</v>
      </c>
      <c r="B103" s="184">
        <v>7.81</v>
      </c>
    </row>
    <row r="104" spans="1:2" x14ac:dyDescent="0.35">
      <c r="A104" s="181">
        <v>40647</v>
      </c>
      <c r="B104" s="184">
        <v>18.7</v>
      </c>
    </row>
    <row r="105" spans="1:2" x14ac:dyDescent="0.35">
      <c r="A105" s="181">
        <v>40648</v>
      </c>
      <c r="B105" s="184">
        <v>13.6</v>
      </c>
    </row>
    <row r="106" spans="1:2" x14ac:dyDescent="0.35">
      <c r="A106" s="181">
        <v>40649</v>
      </c>
      <c r="B106" s="184">
        <v>11.4</v>
      </c>
    </row>
    <row r="107" spans="1:2" x14ac:dyDescent="0.35">
      <c r="A107" s="181">
        <v>40650</v>
      </c>
      <c r="B107" s="184">
        <v>10.5</v>
      </c>
    </row>
    <row r="108" spans="1:2" x14ac:dyDescent="0.35">
      <c r="A108" s="181">
        <v>40651</v>
      </c>
      <c r="B108" s="184">
        <v>12.7</v>
      </c>
    </row>
    <row r="109" spans="1:2" x14ac:dyDescent="0.35">
      <c r="A109" s="181">
        <v>40652</v>
      </c>
      <c r="B109" s="184">
        <v>16.899999999999999</v>
      </c>
    </row>
    <row r="110" spans="1:2" x14ac:dyDescent="0.35">
      <c r="A110" s="181">
        <v>40653</v>
      </c>
      <c r="B110" s="184">
        <v>14.7</v>
      </c>
    </row>
    <row r="111" spans="1:2" x14ac:dyDescent="0.35">
      <c r="A111" s="181">
        <v>40654</v>
      </c>
      <c r="B111" s="184">
        <v>15.2</v>
      </c>
    </row>
    <row r="112" spans="1:2" x14ac:dyDescent="0.35">
      <c r="A112" s="181">
        <v>40655</v>
      </c>
      <c r="B112" s="184">
        <v>13.2</v>
      </c>
    </row>
    <row r="113" spans="1:2" x14ac:dyDescent="0.35">
      <c r="A113" s="181">
        <v>40656</v>
      </c>
      <c r="B113" s="184">
        <v>11.3</v>
      </c>
    </row>
    <row r="114" spans="1:2" x14ac:dyDescent="0.35">
      <c r="A114" s="181">
        <v>40657</v>
      </c>
      <c r="B114" s="184">
        <v>13.8</v>
      </c>
    </row>
    <row r="115" spans="1:2" x14ac:dyDescent="0.35">
      <c r="A115" s="181">
        <v>40658</v>
      </c>
      <c r="B115" s="184">
        <v>17.600000000000001</v>
      </c>
    </row>
    <row r="116" spans="1:2" x14ac:dyDescent="0.35">
      <c r="A116" s="181">
        <v>40659</v>
      </c>
      <c r="B116" s="184">
        <v>15.3</v>
      </c>
    </row>
    <row r="117" spans="1:2" x14ac:dyDescent="0.35">
      <c r="A117" s="181">
        <v>40660</v>
      </c>
      <c r="B117" s="184">
        <v>14</v>
      </c>
    </row>
    <row r="118" spans="1:2" x14ac:dyDescent="0.35">
      <c r="A118" s="181">
        <v>40661</v>
      </c>
      <c r="B118" s="184">
        <v>11.9</v>
      </c>
    </row>
    <row r="119" spans="1:2" x14ac:dyDescent="0.35">
      <c r="A119" s="181">
        <v>40662</v>
      </c>
      <c r="B119" s="184">
        <v>10.7</v>
      </c>
    </row>
    <row r="120" spans="1:2" x14ac:dyDescent="0.35">
      <c r="A120" s="181">
        <v>40663</v>
      </c>
      <c r="B120" s="184">
        <v>11.6</v>
      </c>
    </row>
    <row r="121" spans="1:2" x14ac:dyDescent="0.35">
      <c r="A121" s="181">
        <v>40664</v>
      </c>
      <c r="B121" s="184">
        <v>11.1</v>
      </c>
    </row>
    <row r="122" spans="1:2" x14ac:dyDescent="0.35">
      <c r="A122" s="181">
        <v>40665</v>
      </c>
      <c r="B122" s="184">
        <v>12.5</v>
      </c>
    </row>
    <row r="123" spans="1:2" x14ac:dyDescent="0.35">
      <c r="A123" s="181">
        <v>40666</v>
      </c>
      <c r="B123" s="184">
        <v>11.5</v>
      </c>
    </row>
    <row r="124" spans="1:2" x14ac:dyDescent="0.35">
      <c r="A124" s="181">
        <v>40667</v>
      </c>
      <c r="B124" s="184">
        <v>11.9</v>
      </c>
    </row>
    <row r="125" spans="1:2" x14ac:dyDescent="0.35">
      <c r="A125" s="181">
        <v>40668</v>
      </c>
      <c r="B125" s="184">
        <v>14.7</v>
      </c>
    </row>
    <row r="126" spans="1:2" x14ac:dyDescent="0.35">
      <c r="A126" s="181">
        <v>40669</v>
      </c>
      <c r="B126" s="184">
        <v>14.8</v>
      </c>
    </row>
    <row r="127" spans="1:2" x14ac:dyDescent="0.35">
      <c r="A127" s="181">
        <v>40670</v>
      </c>
      <c r="B127" s="184">
        <v>14.7</v>
      </c>
    </row>
    <row r="128" spans="1:2" x14ac:dyDescent="0.35">
      <c r="A128" s="181">
        <v>40671</v>
      </c>
      <c r="B128" s="184">
        <v>15.1</v>
      </c>
    </row>
    <row r="129" spans="1:2" x14ac:dyDescent="0.35">
      <c r="A129" s="181">
        <v>40672</v>
      </c>
      <c r="B129" s="184">
        <v>12.8</v>
      </c>
    </row>
    <row r="130" spans="1:2" x14ac:dyDescent="0.35">
      <c r="A130" s="181">
        <v>40673</v>
      </c>
      <c r="B130" s="184">
        <v>6.04</v>
      </c>
    </row>
    <row r="131" spans="1:2" x14ac:dyDescent="0.35">
      <c r="A131" s="181">
        <v>40674</v>
      </c>
      <c r="B131" s="184">
        <v>53.9</v>
      </c>
    </row>
    <row r="132" spans="1:2" x14ac:dyDescent="0.35">
      <c r="A132" s="181">
        <v>40675</v>
      </c>
      <c r="B132" s="184">
        <v>55.4</v>
      </c>
    </row>
    <row r="133" spans="1:2" x14ac:dyDescent="0.35">
      <c r="A133" s="181">
        <v>40676</v>
      </c>
      <c r="B133" s="184">
        <v>22.1</v>
      </c>
    </row>
    <row r="134" spans="1:2" x14ac:dyDescent="0.35">
      <c r="A134" s="181">
        <v>40677</v>
      </c>
      <c r="B134" s="184">
        <v>24.2</v>
      </c>
    </row>
    <row r="135" spans="1:2" x14ac:dyDescent="0.35">
      <c r="A135" s="181">
        <v>40678</v>
      </c>
      <c r="B135" s="184">
        <v>33.200000000000003</v>
      </c>
    </row>
    <row r="136" spans="1:2" x14ac:dyDescent="0.35">
      <c r="A136" s="181">
        <v>40679</v>
      </c>
      <c r="B136" s="184">
        <v>27.9</v>
      </c>
    </row>
    <row r="137" spans="1:2" x14ac:dyDescent="0.35">
      <c r="A137" s="181">
        <v>40680</v>
      </c>
      <c r="B137" s="184">
        <v>22.4</v>
      </c>
    </row>
    <row r="138" spans="1:2" x14ac:dyDescent="0.35">
      <c r="A138" s="181">
        <v>40681</v>
      </c>
      <c r="B138" s="184">
        <v>51.7</v>
      </c>
    </row>
    <row r="139" spans="1:2" x14ac:dyDescent="0.35">
      <c r="A139" s="181">
        <v>40682</v>
      </c>
      <c r="B139" s="184">
        <v>87.5</v>
      </c>
    </row>
    <row r="140" spans="1:2" x14ac:dyDescent="0.35">
      <c r="A140" s="181">
        <v>40683</v>
      </c>
      <c r="B140" s="184">
        <v>71.400000000000006</v>
      </c>
    </row>
    <row r="141" spans="1:2" x14ac:dyDescent="0.35">
      <c r="A141" s="181">
        <v>40684</v>
      </c>
      <c r="B141" s="184">
        <v>37.1</v>
      </c>
    </row>
    <row r="142" spans="1:2" x14ac:dyDescent="0.35">
      <c r="A142" s="181">
        <v>40685</v>
      </c>
      <c r="B142" s="184">
        <v>29.5</v>
      </c>
    </row>
    <row r="143" spans="1:2" x14ac:dyDescent="0.35">
      <c r="A143" s="181">
        <v>40686</v>
      </c>
      <c r="B143" s="184">
        <v>27.4</v>
      </c>
    </row>
    <row r="144" spans="1:2" x14ac:dyDescent="0.35">
      <c r="A144" s="181">
        <v>40687</v>
      </c>
      <c r="B144" s="184">
        <v>39.9</v>
      </c>
    </row>
    <row r="145" spans="1:2" x14ac:dyDescent="0.35">
      <c r="A145" s="181">
        <v>40688</v>
      </c>
      <c r="B145" s="184">
        <v>38.799999999999997</v>
      </c>
    </row>
    <row r="146" spans="1:2" x14ac:dyDescent="0.35">
      <c r="A146" s="181">
        <v>40689</v>
      </c>
      <c r="B146" s="184">
        <v>32.6</v>
      </c>
    </row>
    <row r="147" spans="1:2" x14ac:dyDescent="0.35">
      <c r="A147" s="181">
        <v>40690</v>
      </c>
      <c r="B147" s="184">
        <v>28.8</v>
      </c>
    </row>
    <row r="148" spans="1:2" x14ac:dyDescent="0.35">
      <c r="A148" s="181">
        <v>40691</v>
      </c>
      <c r="B148" s="184">
        <v>25.2</v>
      </c>
    </row>
    <row r="149" spans="1:2" x14ac:dyDescent="0.35">
      <c r="A149" s="181">
        <v>40692</v>
      </c>
      <c r="B149" s="184">
        <v>27</v>
      </c>
    </row>
    <row r="150" spans="1:2" x14ac:dyDescent="0.35">
      <c r="A150" s="181">
        <v>40693</v>
      </c>
      <c r="B150" s="184">
        <v>32.9</v>
      </c>
    </row>
    <row r="151" spans="1:2" x14ac:dyDescent="0.35">
      <c r="A151" s="181">
        <v>40694</v>
      </c>
      <c r="B151" s="184">
        <v>30</v>
      </c>
    </row>
    <row r="152" spans="1:2" x14ac:dyDescent="0.35">
      <c r="A152" s="181">
        <v>40695</v>
      </c>
      <c r="B152" s="184">
        <v>23.3</v>
      </c>
    </row>
    <row r="153" spans="1:2" x14ac:dyDescent="0.35">
      <c r="A153" s="181">
        <v>40696</v>
      </c>
      <c r="B153" s="184">
        <v>24.6</v>
      </c>
    </row>
    <row r="154" spans="1:2" x14ac:dyDescent="0.35">
      <c r="A154" s="181">
        <v>40697</v>
      </c>
      <c r="B154" s="184">
        <v>25.9</v>
      </c>
    </row>
    <row r="155" spans="1:2" x14ac:dyDescent="0.35">
      <c r="A155" s="181">
        <v>40698</v>
      </c>
      <c r="B155" s="184">
        <v>27</v>
      </c>
    </row>
    <row r="156" spans="1:2" x14ac:dyDescent="0.35">
      <c r="A156" s="181">
        <v>40699</v>
      </c>
      <c r="B156" s="184">
        <v>27.3</v>
      </c>
    </row>
    <row r="157" spans="1:2" x14ac:dyDescent="0.35">
      <c r="A157" s="181">
        <v>40700</v>
      </c>
      <c r="B157" s="184">
        <v>26.9</v>
      </c>
    </row>
    <row r="158" spans="1:2" x14ac:dyDescent="0.35">
      <c r="A158" s="181">
        <v>40701</v>
      </c>
      <c r="B158" s="184">
        <v>26.5</v>
      </c>
    </row>
    <row r="159" spans="1:2" x14ac:dyDescent="0.35">
      <c r="A159" s="181">
        <v>40702</v>
      </c>
      <c r="B159" s="184">
        <v>26.2</v>
      </c>
    </row>
    <row r="160" spans="1:2" x14ac:dyDescent="0.35">
      <c r="A160" s="181">
        <v>40703</v>
      </c>
      <c r="B160" s="184">
        <v>24.3</v>
      </c>
    </row>
    <row r="161" spans="1:2" x14ac:dyDescent="0.35">
      <c r="A161" s="181">
        <v>40704</v>
      </c>
      <c r="B161" s="184">
        <v>23.3</v>
      </c>
    </row>
    <row r="162" spans="1:2" x14ac:dyDescent="0.35">
      <c r="A162" s="181">
        <v>40705</v>
      </c>
      <c r="B162" s="184">
        <v>22</v>
      </c>
    </row>
    <row r="163" spans="1:2" x14ac:dyDescent="0.35">
      <c r="A163" s="181">
        <v>40706</v>
      </c>
      <c r="B163" s="184">
        <v>20.9</v>
      </c>
    </row>
    <row r="164" spans="1:2" x14ac:dyDescent="0.35">
      <c r="A164" s="181">
        <v>40707</v>
      </c>
      <c r="B164" s="184">
        <v>19.8</v>
      </c>
    </row>
    <row r="165" spans="1:2" x14ac:dyDescent="0.35">
      <c r="A165" s="181">
        <v>40708</v>
      </c>
      <c r="B165" s="184">
        <v>17.100000000000001</v>
      </c>
    </row>
    <row r="166" spans="1:2" x14ac:dyDescent="0.35">
      <c r="A166" s="181">
        <v>40709</v>
      </c>
      <c r="B166" s="184">
        <v>17</v>
      </c>
    </row>
    <row r="167" spans="1:2" x14ac:dyDescent="0.35">
      <c r="A167" s="181">
        <v>40710</v>
      </c>
      <c r="B167" s="184">
        <v>17.399999999999999</v>
      </c>
    </row>
    <row r="168" spans="1:2" x14ac:dyDescent="0.35">
      <c r="A168" s="181">
        <v>40711</v>
      </c>
      <c r="B168" s="184">
        <v>16.8</v>
      </c>
    </row>
    <row r="169" spans="1:2" x14ac:dyDescent="0.35">
      <c r="A169" s="181">
        <v>40712</v>
      </c>
      <c r="B169" s="184">
        <v>20</v>
      </c>
    </row>
    <row r="170" spans="1:2" x14ac:dyDescent="0.35">
      <c r="A170" s="181">
        <v>40713</v>
      </c>
      <c r="B170" s="184">
        <v>20.3</v>
      </c>
    </row>
    <row r="171" spans="1:2" x14ac:dyDescent="0.35">
      <c r="A171" s="181">
        <v>40714</v>
      </c>
      <c r="B171" s="184">
        <v>135</v>
      </c>
    </row>
    <row r="172" spans="1:2" x14ac:dyDescent="0.35">
      <c r="A172" s="181">
        <v>40715</v>
      </c>
      <c r="B172" s="184">
        <v>84.4</v>
      </c>
    </row>
    <row r="173" spans="1:2" x14ac:dyDescent="0.35">
      <c r="A173" s="181">
        <v>40716</v>
      </c>
      <c r="B173" s="184">
        <v>51.7</v>
      </c>
    </row>
    <row r="174" spans="1:2" x14ac:dyDescent="0.35">
      <c r="A174" s="181">
        <v>40717</v>
      </c>
      <c r="B174" s="184">
        <v>36.9</v>
      </c>
    </row>
    <row r="175" spans="1:2" x14ac:dyDescent="0.35">
      <c r="A175" s="181">
        <v>40718</v>
      </c>
      <c r="B175" s="184">
        <v>29.8</v>
      </c>
    </row>
    <row r="176" spans="1:2" x14ac:dyDescent="0.35">
      <c r="A176" s="181">
        <v>40719</v>
      </c>
      <c r="B176" s="184">
        <v>23.6</v>
      </c>
    </row>
    <row r="177" spans="1:2" x14ac:dyDescent="0.35">
      <c r="A177" s="181">
        <v>40720</v>
      </c>
      <c r="B177" s="184">
        <v>20.399999999999999</v>
      </c>
    </row>
    <row r="178" spans="1:2" x14ac:dyDescent="0.35">
      <c r="A178" s="181">
        <v>40721</v>
      </c>
      <c r="B178" s="184">
        <v>19.2</v>
      </c>
    </row>
    <row r="179" spans="1:2" x14ac:dyDescent="0.35">
      <c r="A179" s="181">
        <v>40722</v>
      </c>
      <c r="B179" s="184">
        <v>20.7</v>
      </c>
    </row>
    <row r="180" spans="1:2" x14ac:dyDescent="0.35">
      <c r="A180" s="181">
        <v>40723</v>
      </c>
      <c r="B180" s="184">
        <v>21</v>
      </c>
    </row>
    <row r="181" spans="1:2" x14ac:dyDescent="0.35">
      <c r="A181" s="181">
        <v>40724</v>
      </c>
      <c r="B181" s="184">
        <v>19.7</v>
      </c>
    </row>
    <row r="182" spans="1:2" x14ac:dyDescent="0.35">
      <c r="A182" s="181">
        <v>40725</v>
      </c>
      <c r="B182" s="184">
        <v>22.2</v>
      </c>
    </row>
    <row r="183" spans="1:2" x14ac:dyDescent="0.35">
      <c r="A183" s="181">
        <v>40726</v>
      </c>
      <c r="B183" s="184">
        <v>23.1</v>
      </c>
    </row>
    <row r="184" spans="1:2" x14ac:dyDescent="0.35">
      <c r="A184" s="181">
        <v>40727</v>
      </c>
      <c r="B184" s="184">
        <v>21.1</v>
      </c>
    </row>
    <row r="185" spans="1:2" x14ac:dyDescent="0.35">
      <c r="A185" s="181">
        <v>40728</v>
      </c>
      <c r="B185" s="184">
        <v>20.6</v>
      </c>
    </row>
    <row r="186" spans="1:2" x14ac:dyDescent="0.35">
      <c r="A186" s="181">
        <v>40729</v>
      </c>
      <c r="B186" s="184">
        <v>19.899999999999999</v>
      </c>
    </row>
    <row r="187" spans="1:2" x14ac:dyDescent="0.35">
      <c r="A187" s="181">
        <v>40730</v>
      </c>
      <c r="B187" s="184">
        <v>23.2</v>
      </c>
    </row>
    <row r="188" spans="1:2" x14ac:dyDescent="0.35">
      <c r="A188" s="181">
        <v>40731</v>
      </c>
      <c r="B188" s="184">
        <v>41</v>
      </c>
    </row>
    <row r="189" spans="1:2" x14ac:dyDescent="0.35">
      <c r="A189" s="181">
        <v>40732</v>
      </c>
      <c r="B189" s="184">
        <v>58</v>
      </c>
    </row>
    <row r="190" spans="1:2" x14ac:dyDescent="0.35">
      <c r="A190" s="181">
        <v>40733</v>
      </c>
      <c r="B190" s="184">
        <v>50.7</v>
      </c>
    </row>
    <row r="191" spans="1:2" x14ac:dyDescent="0.35">
      <c r="A191" s="181">
        <v>40734</v>
      </c>
      <c r="B191" s="184">
        <v>48.5</v>
      </c>
    </row>
    <row r="192" spans="1:2" x14ac:dyDescent="0.35">
      <c r="A192" s="181">
        <v>40735</v>
      </c>
      <c r="B192" s="184">
        <v>52.6</v>
      </c>
    </row>
    <row r="193" spans="1:2" x14ac:dyDescent="0.35">
      <c r="A193" s="181">
        <v>40736</v>
      </c>
      <c r="B193" s="184">
        <v>107</v>
      </c>
    </row>
    <row r="194" spans="1:2" x14ac:dyDescent="0.35">
      <c r="A194" s="181">
        <v>40737</v>
      </c>
      <c r="B194" s="184">
        <v>158</v>
      </c>
    </row>
    <row r="195" spans="1:2" x14ac:dyDescent="0.35">
      <c r="A195" s="181">
        <v>40738</v>
      </c>
      <c r="B195" s="184">
        <v>148</v>
      </c>
    </row>
    <row r="196" spans="1:2" x14ac:dyDescent="0.35">
      <c r="A196" s="181">
        <v>40739</v>
      </c>
      <c r="B196" s="184">
        <v>107</v>
      </c>
    </row>
    <row r="197" spans="1:2" x14ac:dyDescent="0.35">
      <c r="A197" s="181">
        <v>40740</v>
      </c>
      <c r="B197" s="184">
        <v>67.900000000000006</v>
      </c>
    </row>
    <row r="198" spans="1:2" x14ac:dyDescent="0.35">
      <c r="A198" s="181">
        <v>40741</v>
      </c>
      <c r="B198" s="184">
        <v>57</v>
      </c>
    </row>
    <row r="199" spans="1:2" x14ac:dyDescent="0.35">
      <c r="A199" s="181">
        <v>40742</v>
      </c>
      <c r="B199" s="184">
        <v>47.9</v>
      </c>
    </row>
    <row r="200" spans="1:2" x14ac:dyDescent="0.35">
      <c r="A200" s="181">
        <v>40743</v>
      </c>
      <c r="B200" s="184">
        <v>42.7</v>
      </c>
    </row>
    <row r="201" spans="1:2" x14ac:dyDescent="0.35">
      <c r="A201" s="181">
        <v>40744</v>
      </c>
      <c r="B201" s="184">
        <v>56.4</v>
      </c>
    </row>
    <row r="202" spans="1:2" x14ac:dyDescent="0.35">
      <c r="A202" s="181">
        <v>40745</v>
      </c>
      <c r="B202" s="184">
        <v>47</v>
      </c>
    </row>
    <row r="203" spans="1:2" x14ac:dyDescent="0.35">
      <c r="A203" s="181">
        <v>40746</v>
      </c>
      <c r="B203" s="184">
        <v>33.700000000000003</v>
      </c>
    </row>
    <row r="204" spans="1:2" x14ac:dyDescent="0.35">
      <c r="A204" s="181">
        <v>40747</v>
      </c>
      <c r="B204" s="184">
        <v>24.6</v>
      </c>
    </row>
    <row r="205" spans="1:2" x14ac:dyDescent="0.35">
      <c r="A205" s="181">
        <v>40748</v>
      </c>
      <c r="B205" s="184">
        <v>20.9</v>
      </c>
    </row>
    <row r="206" spans="1:2" x14ac:dyDescent="0.35">
      <c r="A206" s="181">
        <v>40749</v>
      </c>
      <c r="B206" s="184">
        <v>22.4</v>
      </c>
    </row>
    <row r="207" spans="1:2" x14ac:dyDescent="0.35">
      <c r="A207" s="181">
        <v>40750</v>
      </c>
      <c r="B207" s="184">
        <v>26.4</v>
      </c>
    </row>
    <row r="208" spans="1:2" x14ac:dyDescent="0.35">
      <c r="A208" s="181">
        <v>40751</v>
      </c>
      <c r="B208" s="184">
        <v>38.5</v>
      </c>
    </row>
    <row r="209" spans="1:2" x14ac:dyDescent="0.35">
      <c r="A209" s="181">
        <v>40752</v>
      </c>
      <c r="B209" s="184">
        <v>38.4</v>
      </c>
    </row>
    <row r="210" spans="1:2" x14ac:dyDescent="0.35">
      <c r="A210" s="181">
        <v>40753</v>
      </c>
      <c r="B210" s="184">
        <v>34.6</v>
      </c>
    </row>
    <row r="211" spans="1:2" x14ac:dyDescent="0.35">
      <c r="A211" s="181">
        <v>40754</v>
      </c>
      <c r="B211" s="184">
        <v>28</v>
      </c>
    </row>
    <row r="212" spans="1:2" x14ac:dyDescent="0.35">
      <c r="A212" s="181">
        <v>40755</v>
      </c>
      <c r="B212" s="184">
        <v>24.9</v>
      </c>
    </row>
    <row r="213" spans="1:2" x14ac:dyDescent="0.35">
      <c r="A213" s="181">
        <v>40756</v>
      </c>
      <c r="B213" s="184">
        <v>20.9</v>
      </c>
    </row>
    <row r="214" spans="1:2" x14ac:dyDescent="0.35">
      <c r="A214" s="181">
        <v>40757</v>
      </c>
      <c r="B214" s="184">
        <v>21.9</v>
      </c>
    </row>
    <row r="215" spans="1:2" x14ac:dyDescent="0.35">
      <c r="A215" s="181">
        <v>40758</v>
      </c>
      <c r="B215" s="184">
        <v>33.799999999999997</v>
      </c>
    </row>
    <row r="216" spans="1:2" x14ac:dyDescent="0.35">
      <c r="A216" s="181">
        <v>40759</v>
      </c>
      <c r="B216" s="184">
        <v>43.5</v>
      </c>
    </row>
    <row r="217" spans="1:2" x14ac:dyDescent="0.35">
      <c r="A217" s="181">
        <v>40760</v>
      </c>
      <c r="B217" s="184">
        <v>35.6</v>
      </c>
    </row>
    <row r="218" spans="1:2" x14ac:dyDescent="0.35">
      <c r="A218" s="181">
        <v>40761</v>
      </c>
      <c r="B218" s="184">
        <v>28.6</v>
      </c>
    </row>
    <row r="219" spans="1:2" x14ac:dyDescent="0.35">
      <c r="A219" s="181">
        <v>40762</v>
      </c>
      <c r="B219" s="184">
        <v>22.3</v>
      </c>
    </row>
    <row r="220" spans="1:2" x14ac:dyDescent="0.35">
      <c r="A220" s="181">
        <v>40763</v>
      </c>
      <c r="B220" s="184">
        <v>17.7</v>
      </c>
    </row>
    <row r="221" spans="1:2" x14ac:dyDescent="0.35">
      <c r="A221" s="181">
        <v>40764</v>
      </c>
      <c r="B221" s="184">
        <v>18</v>
      </c>
    </row>
    <row r="222" spans="1:2" x14ac:dyDescent="0.35">
      <c r="A222" s="181">
        <v>40765</v>
      </c>
      <c r="B222" s="184">
        <v>18.399999999999999</v>
      </c>
    </row>
    <row r="223" spans="1:2" x14ac:dyDescent="0.35">
      <c r="A223" s="181">
        <v>40766</v>
      </c>
      <c r="B223" s="184">
        <v>14.9</v>
      </c>
    </row>
    <row r="224" spans="1:2" x14ac:dyDescent="0.35">
      <c r="A224" s="181">
        <v>40767</v>
      </c>
      <c r="B224" s="184">
        <v>13</v>
      </c>
    </row>
    <row r="225" spans="1:2" x14ac:dyDescent="0.35">
      <c r="A225" s="181">
        <v>40768</v>
      </c>
      <c r="B225" s="184">
        <v>11.7</v>
      </c>
    </row>
    <row r="226" spans="1:2" x14ac:dyDescent="0.35">
      <c r="A226" s="181">
        <v>40769</v>
      </c>
      <c r="B226" s="184">
        <v>11.1</v>
      </c>
    </row>
    <row r="227" spans="1:2" x14ac:dyDescent="0.35">
      <c r="A227" s="181">
        <v>40770</v>
      </c>
      <c r="B227" s="184">
        <v>10.7</v>
      </c>
    </row>
    <row r="228" spans="1:2" x14ac:dyDescent="0.35">
      <c r="A228" s="181">
        <v>40771</v>
      </c>
      <c r="B228" s="184">
        <v>10.7</v>
      </c>
    </row>
    <row r="229" spans="1:2" x14ac:dyDescent="0.35">
      <c r="A229" s="181">
        <v>40772</v>
      </c>
      <c r="B229" s="184">
        <v>11.2</v>
      </c>
    </row>
    <row r="230" spans="1:2" x14ac:dyDescent="0.35">
      <c r="A230" s="181">
        <v>40773</v>
      </c>
      <c r="B230" s="184">
        <v>11.5</v>
      </c>
    </row>
    <row r="231" spans="1:2" x14ac:dyDescent="0.35">
      <c r="A231" s="181">
        <v>40774</v>
      </c>
      <c r="B231" s="184">
        <v>8.68</v>
      </c>
    </row>
    <row r="232" spans="1:2" x14ac:dyDescent="0.35">
      <c r="A232" s="181">
        <v>40775</v>
      </c>
      <c r="B232" s="184">
        <v>9.24</v>
      </c>
    </row>
    <row r="233" spans="1:2" x14ac:dyDescent="0.35">
      <c r="A233" s="181">
        <v>40776</v>
      </c>
      <c r="B233" s="184">
        <v>10.5</v>
      </c>
    </row>
    <row r="234" spans="1:2" x14ac:dyDescent="0.35">
      <c r="A234" s="181">
        <v>40777</v>
      </c>
      <c r="B234" s="184">
        <v>12.1</v>
      </c>
    </row>
    <row r="235" spans="1:2" x14ac:dyDescent="0.35">
      <c r="A235" s="181">
        <v>40778</v>
      </c>
      <c r="B235" s="184">
        <v>10.8</v>
      </c>
    </row>
    <row r="236" spans="1:2" x14ac:dyDescent="0.35">
      <c r="A236" s="181">
        <v>40779</v>
      </c>
      <c r="B236" s="184">
        <v>9.19</v>
      </c>
    </row>
    <row r="237" spans="1:2" x14ac:dyDescent="0.35">
      <c r="A237" s="181">
        <v>40780</v>
      </c>
      <c r="B237" s="184">
        <v>9.0500000000000007</v>
      </c>
    </row>
    <row r="238" spans="1:2" x14ac:dyDescent="0.35">
      <c r="A238" s="181">
        <v>40781</v>
      </c>
      <c r="B238" s="184">
        <v>7.2</v>
      </c>
    </row>
    <row r="239" spans="1:2" x14ac:dyDescent="0.35">
      <c r="A239" s="181">
        <v>40782</v>
      </c>
      <c r="B239" s="184">
        <v>8.08</v>
      </c>
    </row>
    <row r="240" spans="1:2" x14ac:dyDescent="0.35">
      <c r="A240" s="181">
        <v>40783</v>
      </c>
      <c r="B240" s="184">
        <v>10.5</v>
      </c>
    </row>
    <row r="241" spans="1:2" x14ac:dyDescent="0.35">
      <c r="A241" s="181">
        <v>40784</v>
      </c>
      <c r="B241" s="184">
        <v>15.8</v>
      </c>
    </row>
    <row r="242" spans="1:2" x14ac:dyDescent="0.35">
      <c r="A242" s="181">
        <v>40785</v>
      </c>
      <c r="B242" s="184">
        <v>13.3</v>
      </c>
    </row>
    <row r="243" spans="1:2" x14ac:dyDescent="0.35">
      <c r="A243" s="181">
        <v>40786</v>
      </c>
      <c r="B243" s="184">
        <v>11.3</v>
      </c>
    </row>
    <row r="244" spans="1:2" x14ac:dyDescent="0.35">
      <c r="A244" s="181">
        <v>40787</v>
      </c>
      <c r="B244" s="184">
        <v>10.1</v>
      </c>
    </row>
    <row r="245" spans="1:2" x14ac:dyDescent="0.35">
      <c r="A245" s="181">
        <v>40788</v>
      </c>
      <c r="B245" s="184">
        <v>10.199999999999999</v>
      </c>
    </row>
    <row r="246" spans="1:2" x14ac:dyDescent="0.35">
      <c r="A246" s="181">
        <v>40789</v>
      </c>
      <c r="B246" s="184">
        <v>10.199999999999999</v>
      </c>
    </row>
    <row r="247" spans="1:2" x14ac:dyDescent="0.35">
      <c r="A247" s="181">
        <v>40790</v>
      </c>
      <c r="B247" s="184">
        <v>9.36</v>
      </c>
    </row>
    <row r="248" spans="1:2" x14ac:dyDescent="0.35">
      <c r="A248" s="181">
        <v>40791</v>
      </c>
      <c r="B248" s="184">
        <v>8.94</v>
      </c>
    </row>
    <row r="249" spans="1:2" x14ac:dyDescent="0.35">
      <c r="A249" s="181">
        <v>40792</v>
      </c>
      <c r="B249" s="184">
        <v>9.4600000000000009</v>
      </c>
    </row>
    <row r="250" spans="1:2" x14ac:dyDescent="0.35">
      <c r="A250" s="181">
        <v>40793</v>
      </c>
      <c r="B250" s="184">
        <v>12.3</v>
      </c>
    </row>
    <row r="251" spans="1:2" x14ac:dyDescent="0.35">
      <c r="A251" s="181">
        <v>40794</v>
      </c>
      <c r="B251" s="184">
        <v>20.7</v>
      </c>
    </row>
    <row r="252" spans="1:2" x14ac:dyDescent="0.35">
      <c r="A252" s="181">
        <v>40795</v>
      </c>
      <c r="B252" s="184">
        <v>27</v>
      </c>
    </row>
    <row r="253" spans="1:2" x14ac:dyDescent="0.35">
      <c r="A253" s="181">
        <v>40796</v>
      </c>
      <c r="B253" s="184">
        <v>24.8</v>
      </c>
    </row>
    <row r="254" spans="1:2" x14ac:dyDescent="0.35">
      <c r="A254" s="181">
        <v>40797</v>
      </c>
      <c r="B254" s="184">
        <v>24.3</v>
      </c>
    </row>
    <row r="255" spans="1:2" x14ac:dyDescent="0.35">
      <c r="A255" s="181">
        <v>40798</v>
      </c>
      <c r="B255" s="184">
        <v>19.8</v>
      </c>
    </row>
    <row r="256" spans="1:2" x14ac:dyDescent="0.35">
      <c r="A256" s="181">
        <v>40799</v>
      </c>
      <c r="B256" s="184">
        <v>15.1</v>
      </c>
    </row>
    <row r="257" spans="1:2" x14ac:dyDescent="0.35">
      <c r="A257" s="181">
        <v>40800</v>
      </c>
      <c r="B257" s="184">
        <v>40</v>
      </c>
    </row>
    <row r="258" spans="1:2" x14ac:dyDescent="0.35">
      <c r="A258" s="181">
        <v>40801</v>
      </c>
      <c r="B258" s="184">
        <v>44.2</v>
      </c>
    </row>
    <row r="259" spans="1:2" x14ac:dyDescent="0.35">
      <c r="A259" s="181">
        <v>40802</v>
      </c>
      <c r="B259" s="184">
        <v>17.2</v>
      </c>
    </row>
    <row r="260" spans="1:2" x14ac:dyDescent="0.35">
      <c r="A260" s="181">
        <v>40803</v>
      </c>
      <c r="B260" s="184">
        <v>23.5</v>
      </c>
    </row>
    <row r="261" spans="1:2" x14ac:dyDescent="0.35">
      <c r="A261" s="181">
        <v>40804</v>
      </c>
      <c r="B261" s="184">
        <v>19.8</v>
      </c>
    </row>
    <row r="262" spans="1:2" x14ac:dyDescent="0.35">
      <c r="A262" s="181">
        <v>40805</v>
      </c>
      <c r="B262" s="184">
        <v>17.8</v>
      </c>
    </row>
    <row r="263" spans="1:2" x14ac:dyDescent="0.35">
      <c r="A263" s="181">
        <v>40806</v>
      </c>
      <c r="B263" s="184">
        <v>18.399999999999999</v>
      </c>
    </row>
    <row r="264" spans="1:2" x14ac:dyDescent="0.35">
      <c r="A264" s="181">
        <v>40807</v>
      </c>
      <c r="B264" s="184">
        <v>15.8</v>
      </c>
    </row>
    <row r="265" spans="1:2" x14ac:dyDescent="0.35">
      <c r="A265" s="181">
        <v>40808</v>
      </c>
      <c r="B265" s="184">
        <v>15.3</v>
      </c>
    </row>
    <row r="266" spans="1:2" x14ac:dyDescent="0.35">
      <c r="A266" s="181">
        <v>40809</v>
      </c>
      <c r="B266" s="184">
        <v>12.5</v>
      </c>
    </row>
    <row r="267" spans="1:2" x14ac:dyDescent="0.35">
      <c r="A267" s="181">
        <v>40810</v>
      </c>
      <c r="B267" s="184">
        <v>11.5</v>
      </c>
    </row>
    <row r="268" spans="1:2" x14ac:dyDescent="0.35">
      <c r="A268" s="181">
        <v>40811</v>
      </c>
      <c r="B268" s="184">
        <v>9.9700000000000006</v>
      </c>
    </row>
    <row r="269" spans="1:2" x14ac:dyDescent="0.35">
      <c r="A269" s="181">
        <v>40812</v>
      </c>
      <c r="B269" s="184">
        <v>8.8699999999999992</v>
      </c>
    </row>
    <row r="270" spans="1:2" x14ac:dyDescent="0.35">
      <c r="A270" s="181">
        <v>40813</v>
      </c>
      <c r="B270" s="184">
        <v>8.42</v>
      </c>
    </row>
    <row r="271" spans="1:2" x14ac:dyDescent="0.35">
      <c r="A271" s="181">
        <v>40814</v>
      </c>
      <c r="B271" s="184">
        <v>8.32</v>
      </c>
    </row>
    <row r="272" spans="1:2" x14ac:dyDescent="0.35">
      <c r="A272" s="181">
        <v>40815</v>
      </c>
      <c r="B272" s="184">
        <v>8.36</v>
      </c>
    </row>
    <row r="273" spans="1:2" x14ac:dyDescent="0.35">
      <c r="A273" s="181">
        <v>40816</v>
      </c>
      <c r="B273" s="184">
        <v>9.51</v>
      </c>
    </row>
    <row r="274" spans="1:2" x14ac:dyDescent="0.35">
      <c r="A274" s="181">
        <v>40817</v>
      </c>
      <c r="B274" s="184">
        <v>10</v>
      </c>
    </row>
    <row r="275" spans="1:2" x14ac:dyDescent="0.35">
      <c r="A275" s="181">
        <v>40818</v>
      </c>
      <c r="B275" s="184">
        <v>9.99</v>
      </c>
    </row>
    <row r="276" spans="1:2" x14ac:dyDescent="0.35">
      <c r="A276" s="181">
        <v>40819</v>
      </c>
      <c r="B276" s="184">
        <v>9.85</v>
      </c>
    </row>
    <row r="277" spans="1:2" x14ac:dyDescent="0.35">
      <c r="A277" s="181">
        <v>40820</v>
      </c>
      <c r="B277" s="184">
        <v>9.4</v>
      </c>
    </row>
    <row r="278" spans="1:2" x14ac:dyDescent="0.35">
      <c r="A278" s="181">
        <v>40821</v>
      </c>
      <c r="B278" s="184">
        <v>9.5299999999999994</v>
      </c>
    </row>
    <row r="279" spans="1:2" x14ac:dyDescent="0.35">
      <c r="A279" s="181">
        <v>40822</v>
      </c>
      <c r="B279" s="184">
        <v>10.199999999999999</v>
      </c>
    </row>
    <row r="280" spans="1:2" x14ac:dyDescent="0.35">
      <c r="A280" s="181">
        <v>40823</v>
      </c>
      <c r="B280" s="184">
        <v>10.6</v>
      </c>
    </row>
    <row r="281" spans="1:2" x14ac:dyDescent="0.35">
      <c r="A281" s="181">
        <v>40824</v>
      </c>
      <c r="B281" s="184">
        <v>32.4</v>
      </c>
    </row>
    <row r="282" spans="1:2" x14ac:dyDescent="0.35">
      <c r="A282" s="181">
        <v>40825</v>
      </c>
      <c r="B282" s="184">
        <v>22.7</v>
      </c>
    </row>
    <row r="283" spans="1:2" x14ac:dyDescent="0.35">
      <c r="A283" s="181">
        <v>40826</v>
      </c>
      <c r="B283" s="184">
        <v>21.6</v>
      </c>
    </row>
    <row r="284" spans="1:2" x14ac:dyDescent="0.35">
      <c r="A284" s="181">
        <v>40827</v>
      </c>
      <c r="B284" s="184">
        <v>21.1</v>
      </c>
    </row>
    <row r="285" spans="1:2" x14ac:dyDescent="0.35">
      <c r="A285" s="181">
        <v>40828</v>
      </c>
      <c r="B285" s="184">
        <v>18.8</v>
      </c>
    </row>
    <row r="286" spans="1:2" x14ac:dyDescent="0.35">
      <c r="A286" s="181">
        <v>40829</v>
      </c>
      <c r="B286" s="184">
        <v>18.3</v>
      </c>
    </row>
    <row r="287" spans="1:2" x14ac:dyDescent="0.35">
      <c r="A287" s="181">
        <v>40830</v>
      </c>
      <c r="B287" s="184">
        <v>13.5</v>
      </c>
    </row>
    <row r="288" spans="1:2" x14ac:dyDescent="0.35">
      <c r="A288" s="181">
        <v>40831</v>
      </c>
      <c r="B288" s="184">
        <v>11.3</v>
      </c>
    </row>
    <row r="289" spans="1:2" x14ac:dyDescent="0.35">
      <c r="A289" s="181">
        <v>40832</v>
      </c>
      <c r="B289" s="184">
        <v>9.6199999999999992</v>
      </c>
    </row>
    <row r="290" spans="1:2" x14ac:dyDescent="0.35">
      <c r="A290" s="181">
        <v>40833</v>
      </c>
      <c r="B290" s="184">
        <v>11.2</v>
      </c>
    </row>
    <row r="291" spans="1:2" x14ac:dyDescent="0.35">
      <c r="A291" s="181">
        <v>40834</v>
      </c>
      <c r="B291" s="184">
        <v>12.8</v>
      </c>
    </row>
    <row r="292" spans="1:2" x14ac:dyDescent="0.35">
      <c r="A292" s="181">
        <v>40835</v>
      </c>
      <c r="B292" s="184">
        <v>12.8</v>
      </c>
    </row>
    <row r="293" spans="1:2" x14ac:dyDescent="0.35">
      <c r="A293" s="181">
        <v>40836</v>
      </c>
      <c r="B293" s="184">
        <v>14.7</v>
      </c>
    </row>
    <row r="294" spans="1:2" x14ac:dyDescent="0.35">
      <c r="A294" s="181">
        <v>40837</v>
      </c>
      <c r="B294" s="184">
        <v>12.3</v>
      </c>
    </row>
    <row r="295" spans="1:2" x14ac:dyDescent="0.35">
      <c r="A295" s="181">
        <v>40838</v>
      </c>
      <c r="B295" s="184">
        <v>13.2</v>
      </c>
    </row>
    <row r="296" spans="1:2" x14ac:dyDescent="0.35">
      <c r="A296" s="181">
        <v>40839</v>
      </c>
      <c r="B296" s="184">
        <v>11.5</v>
      </c>
    </row>
    <row r="297" spans="1:2" x14ac:dyDescent="0.35">
      <c r="A297" s="181">
        <v>40840</v>
      </c>
      <c r="B297" s="184">
        <v>9.4499999999999993</v>
      </c>
    </row>
    <row r="298" spans="1:2" x14ac:dyDescent="0.35">
      <c r="A298" s="181">
        <v>40841</v>
      </c>
      <c r="B298" s="184">
        <v>14</v>
      </c>
    </row>
    <row r="299" spans="1:2" x14ac:dyDescent="0.35">
      <c r="A299" s="181">
        <v>40842</v>
      </c>
      <c r="B299" s="184">
        <v>34</v>
      </c>
    </row>
    <row r="300" spans="1:2" x14ac:dyDescent="0.35">
      <c r="A300" s="181">
        <v>40843</v>
      </c>
      <c r="B300" s="184">
        <v>21.6</v>
      </c>
    </row>
    <row r="301" spans="1:2" x14ac:dyDescent="0.35">
      <c r="A301" s="181">
        <v>40844</v>
      </c>
      <c r="B301" s="184">
        <v>14.6</v>
      </c>
    </row>
    <row r="302" spans="1:2" x14ac:dyDescent="0.35">
      <c r="A302" s="181">
        <v>40845</v>
      </c>
      <c r="B302" s="184">
        <v>13.7</v>
      </c>
    </row>
    <row r="303" spans="1:2" x14ac:dyDescent="0.35">
      <c r="A303" s="181">
        <v>40846</v>
      </c>
      <c r="B303" s="184">
        <v>14.7</v>
      </c>
    </row>
    <row r="304" spans="1:2" x14ac:dyDescent="0.35">
      <c r="A304" s="181">
        <v>40847</v>
      </c>
      <c r="B304" s="184">
        <v>14.3</v>
      </c>
    </row>
    <row r="305" spans="1:2" x14ac:dyDescent="0.35">
      <c r="A305" s="181">
        <v>40848</v>
      </c>
      <c r="B305" s="184">
        <v>16.5</v>
      </c>
    </row>
    <row r="306" spans="1:2" x14ac:dyDescent="0.35">
      <c r="A306" s="181">
        <v>40849</v>
      </c>
      <c r="B306" s="184">
        <v>28.5</v>
      </c>
    </row>
    <row r="307" spans="1:2" x14ac:dyDescent="0.35">
      <c r="A307" s="181">
        <v>40850</v>
      </c>
      <c r="B307" s="184">
        <v>22.3</v>
      </c>
    </row>
    <row r="308" spans="1:2" x14ac:dyDescent="0.35">
      <c r="A308" s="181">
        <v>40851</v>
      </c>
      <c r="B308" s="184">
        <v>24.1</v>
      </c>
    </row>
    <row r="309" spans="1:2" x14ac:dyDescent="0.35">
      <c r="A309" s="181">
        <v>40852</v>
      </c>
      <c r="B309" s="184">
        <v>30</v>
      </c>
    </row>
    <row r="310" spans="1:2" x14ac:dyDescent="0.35">
      <c r="A310" s="181">
        <v>40853</v>
      </c>
      <c r="B310" s="184">
        <v>29.4</v>
      </c>
    </row>
    <row r="311" spans="1:2" x14ac:dyDescent="0.35">
      <c r="A311" s="181">
        <v>40854</v>
      </c>
      <c r="B311" s="184">
        <v>24.1</v>
      </c>
    </row>
    <row r="312" spans="1:2" x14ac:dyDescent="0.35">
      <c r="A312" s="181">
        <v>40855</v>
      </c>
      <c r="B312" s="184">
        <v>18</v>
      </c>
    </row>
    <row r="313" spans="1:2" x14ac:dyDescent="0.35">
      <c r="A313" s="181">
        <v>40856</v>
      </c>
      <c r="B313" s="184">
        <v>16.5</v>
      </c>
    </row>
    <row r="314" spans="1:2" x14ac:dyDescent="0.35">
      <c r="A314" s="181">
        <v>40857</v>
      </c>
      <c r="B314" s="184">
        <v>15.9</v>
      </c>
    </row>
    <row r="315" spans="1:2" x14ac:dyDescent="0.35">
      <c r="A315" s="181">
        <v>40858</v>
      </c>
      <c r="B315" s="184">
        <v>16.3</v>
      </c>
    </row>
    <row r="316" spans="1:2" x14ac:dyDescent="0.35">
      <c r="A316" s="181">
        <v>40859</v>
      </c>
      <c r="B316" s="184">
        <v>18.3</v>
      </c>
    </row>
    <row r="317" spans="1:2" x14ac:dyDescent="0.35">
      <c r="A317" s="181">
        <v>40860</v>
      </c>
      <c r="B317" s="184">
        <v>19.399999999999999</v>
      </c>
    </row>
    <row r="318" spans="1:2" x14ac:dyDescent="0.35">
      <c r="A318" s="181">
        <v>40861</v>
      </c>
      <c r="B318" s="184">
        <v>15.9</v>
      </c>
    </row>
    <row r="319" spans="1:2" x14ac:dyDescent="0.35">
      <c r="A319" s="181">
        <v>40862</v>
      </c>
      <c r="B319" s="184">
        <v>10.4</v>
      </c>
    </row>
    <row r="320" spans="1:2" x14ac:dyDescent="0.35">
      <c r="A320" s="181">
        <v>40863</v>
      </c>
      <c r="B320" s="184">
        <v>9.09</v>
      </c>
    </row>
    <row r="321" spans="1:2" x14ac:dyDescent="0.35">
      <c r="A321" s="181">
        <v>40864</v>
      </c>
      <c r="B321" s="184">
        <v>7.59</v>
      </c>
    </row>
    <row r="322" spans="1:2" x14ac:dyDescent="0.35">
      <c r="A322" s="181">
        <v>40865</v>
      </c>
      <c r="B322" s="184">
        <v>6.47</v>
      </c>
    </row>
    <row r="323" spans="1:2" x14ac:dyDescent="0.35">
      <c r="A323" s="181">
        <v>40866</v>
      </c>
      <c r="B323" s="184">
        <v>8.43</v>
      </c>
    </row>
    <row r="324" spans="1:2" x14ac:dyDescent="0.35">
      <c r="A324" s="181">
        <v>40867</v>
      </c>
      <c r="B324" s="184">
        <v>6.53</v>
      </c>
    </row>
    <row r="325" spans="1:2" x14ac:dyDescent="0.35">
      <c r="A325" s="181">
        <v>40868</v>
      </c>
      <c r="B325" s="184">
        <v>4.5</v>
      </c>
    </row>
    <row r="326" spans="1:2" x14ac:dyDescent="0.35">
      <c r="A326" s="181">
        <v>40869</v>
      </c>
      <c r="B326" s="184">
        <v>5</v>
      </c>
    </row>
    <row r="327" spans="1:2" x14ac:dyDescent="0.35">
      <c r="A327" s="181">
        <v>40870</v>
      </c>
      <c r="B327" s="184">
        <v>7.09</v>
      </c>
    </row>
    <row r="328" spans="1:2" x14ac:dyDescent="0.35">
      <c r="A328" s="181">
        <v>40871</v>
      </c>
      <c r="B328" s="184">
        <v>7.85</v>
      </c>
    </row>
    <row r="329" spans="1:2" x14ac:dyDescent="0.35">
      <c r="A329" s="181">
        <v>40872</v>
      </c>
      <c r="B329" s="184">
        <v>8.0399999999999991</v>
      </c>
    </row>
    <row r="330" spans="1:2" x14ac:dyDescent="0.35">
      <c r="A330" s="181">
        <v>40873</v>
      </c>
      <c r="B330" s="184">
        <v>8.6300000000000008</v>
      </c>
    </row>
    <row r="331" spans="1:2" x14ac:dyDescent="0.35">
      <c r="A331" s="181">
        <v>40874</v>
      </c>
      <c r="B331" s="184">
        <v>6.82</v>
      </c>
    </row>
    <row r="332" spans="1:2" x14ac:dyDescent="0.35">
      <c r="A332" s="181">
        <v>40875</v>
      </c>
      <c r="B332" s="184">
        <v>5.49</v>
      </c>
    </row>
    <row r="333" spans="1:2" x14ac:dyDescent="0.35">
      <c r="A333" s="181">
        <v>40876</v>
      </c>
      <c r="B333" s="184">
        <v>7.4</v>
      </c>
    </row>
    <row r="334" spans="1:2" x14ac:dyDescent="0.35">
      <c r="A334" s="181">
        <v>40877</v>
      </c>
      <c r="B334" s="184">
        <v>5.15</v>
      </c>
    </row>
    <row r="335" spans="1:2" x14ac:dyDescent="0.35">
      <c r="A335" s="181">
        <v>40878</v>
      </c>
      <c r="B335" s="184">
        <v>20.3</v>
      </c>
    </row>
    <row r="336" spans="1:2" x14ac:dyDescent="0.35">
      <c r="A336" s="181">
        <v>40879</v>
      </c>
      <c r="B336" s="184">
        <v>20.9</v>
      </c>
    </row>
    <row r="337" spans="1:2" x14ac:dyDescent="0.35">
      <c r="A337" s="181">
        <v>40880</v>
      </c>
      <c r="B337" s="184">
        <v>19.3</v>
      </c>
    </row>
    <row r="338" spans="1:2" x14ac:dyDescent="0.35">
      <c r="A338" s="181">
        <v>40881</v>
      </c>
      <c r="B338" s="184">
        <v>17</v>
      </c>
    </row>
    <row r="339" spans="1:2" x14ac:dyDescent="0.35">
      <c r="A339" s="181">
        <v>40882</v>
      </c>
      <c r="B339" s="184">
        <v>15.5</v>
      </c>
    </row>
    <row r="340" spans="1:2" x14ac:dyDescent="0.35">
      <c r="A340" s="181">
        <v>40883</v>
      </c>
      <c r="B340" s="184">
        <v>21.6</v>
      </c>
    </row>
    <row r="341" spans="1:2" x14ac:dyDescent="0.35">
      <c r="A341" s="181">
        <v>40884</v>
      </c>
      <c r="B341" s="184">
        <v>12.4</v>
      </c>
    </row>
    <row r="342" spans="1:2" x14ac:dyDescent="0.35">
      <c r="A342" s="181">
        <v>40885</v>
      </c>
      <c r="B342" s="184">
        <v>14.7</v>
      </c>
    </row>
    <row r="343" spans="1:2" x14ac:dyDescent="0.35">
      <c r="A343" s="181">
        <v>40886</v>
      </c>
      <c r="B343" s="184">
        <v>17.899999999999999</v>
      </c>
    </row>
    <row r="344" spans="1:2" x14ac:dyDescent="0.35">
      <c r="A344" s="181">
        <v>40887</v>
      </c>
      <c r="B344" s="184">
        <v>17.600000000000001</v>
      </c>
    </row>
    <row r="345" spans="1:2" x14ac:dyDescent="0.35">
      <c r="A345" s="181">
        <v>40888</v>
      </c>
      <c r="B345" s="184">
        <v>17.2</v>
      </c>
    </row>
    <row r="346" spans="1:2" x14ac:dyDescent="0.35">
      <c r="A346" s="181">
        <v>40889</v>
      </c>
      <c r="B346" s="184">
        <v>16.899999999999999</v>
      </c>
    </row>
    <row r="347" spans="1:2" x14ac:dyDescent="0.35">
      <c r="A347" s="181">
        <v>40890</v>
      </c>
      <c r="B347" s="184">
        <v>16.8</v>
      </c>
    </row>
    <row r="348" spans="1:2" x14ac:dyDescent="0.35">
      <c r="A348" s="181">
        <v>40891</v>
      </c>
      <c r="B348" s="184">
        <v>16.600000000000001</v>
      </c>
    </row>
    <row r="349" spans="1:2" x14ac:dyDescent="0.35">
      <c r="A349" s="181">
        <v>40892</v>
      </c>
      <c r="B349" s="184">
        <v>16.5</v>
      </c>
    </row>
    <row r="350" spans="1:2" x14ac:dyDescent="0.35">
      <c r="A350" s="181">
        <v>40893</v>
      </c>
      <c r="B350" s="184">
        <v>15.4</v>
      </c>
    </row>
    <row r="351" spans="1:2" x14ac:dyDescent="0.35">
      <c r="A351" s="181">
        <v>40894</v>
      </c>
      <c r="B351" s="184">
        <v>14.4</v>
      </c>
    </row>
    <row r="352" spans="1:2" x14ac:dyDescent="0.35">
      <c r="A352" s="181">
        <v>40895</v>
      </c>
      <c r="B352" s="184">
        <v>14.5</v>
      </c>
    </row>
    <row r="353" spans="1:2" x14ac:dyDescent="0.35">
      <c r="A353" s="181">
        <v>40896</v>
      </c>
      <c r="B353" s="184">
        <v>15</v>
      </c>
    </row>
    <row r="354" spans="1:2" x14ac:dyDescent="0.35">
      <c r="A354" s="181">
        <v>40897</v>
      </c>
      <c r="B354" s="184">
        <v>16.100000000000001</v>
      </c>
    </row>
    <row r="355" spans="1:2" x14ac:dyDescent="0.35">
      <c r="A355" s="181">
        <v>40898</v>
      </c>
      <c r="B355" s="184">
        <v>15.8</v>
      </c>
    </row>
    <row r="356" spans="1:2" x14ac:dyDescent="0.35">
      <c r="A356" s="181">
        <v>40899</v>
      </c>
      <c r="B356" s="184">
        <v>18.7</v>
      </c>
    </row>
    <row r="357" spans="1:2" x14ac:dyDescent="0.35">
      <c r="A357" s="181">
        <v>40900</v>
      </c>
      <c r="B357" s="184">
        <v>17.3</v>
      </c>
    </row>
    <row r="358" spans="1:2" x14ac:dyDescent="0.35">
      <c r="A358" s="181">
        <v>40901</v>
      </c>
      <c r="B358" s="184">
        <v>17</v>
      </c>
    </row>
    <row r="359" spans="1:2" x14ac:dyDescent="0.35">
      <c r="A359" s="181">
        <v>40902</v>
      </c>
      <c r="B359" s="184">
        <v>17.8</v>
      </c>
    </row>
    <row r="360" spans="1:2" x14ac:dyDescent="0.35">
      <c r="A360" s="181">
        <v>40903</v>
      </c>
      <c r="B360" s="184">
        <v>17.8</v>
      </c>
    </row>
    <row r="361" spans="1:2" x14ac:dyDescent="0.35">
      <c r="A361" s="181">
        <v>40904</v>
      </c>
      <c r="B361" s="184">
        <v>18.399999999999999</v>
      </c>
    </row>
    <row r="362" spans="1:2" x14ac:dyDescent="0.35">
      <c r="A362" s="181">
        <v>40905</v>
      </c>
      <c r="B362" s="184">
        <v>18.2</v>
      </c>
    </row>
    <row r="363" spans="1:2" x14ac:dyDescent="0.35">
      <c r="A363" s="181">
        <v>40906</v>
      </c>
      <c r="B363" s="184">
        <v>24.3</v>
      </c>
    </row>
    <row r="364" spans="1:2" x14ac:dyDescent="0.35">
      <c r="A364" s="181">
        <v>40907</v>
      </c>
      <c r="B364" s="184">
        <v>22.4</v>
      </c>
    </row>
    <row r="365" spans="1:2" ht="15" thickBot="1" x14ac:dyDescent="0.4">
      <c r="A365" s="182">
        <v>40908</v>
      </c>
      <c r="B365" s="185">
        <v>17.899999999999999</v>
      </c>
    </row>
    <row r="366" spans="1:2" x14ac:dyDescent="0.35">
      <c r="B366">
        <f>SUM(B1:B365)</f>
        <v>7127.9199999999973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Site 45 Sample Location</vt:lpstr>
      <vt:lpstr>2000-2019 Data</vt:lpstr>
      <vt:lpstr>Total Reservoir Inflow</vt:lpstr>
      <vt:lpstr>Loading Estimates</vt:lpstr>
      <vt:lpstr>TMAL TP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Russell Clayshulte</dc:creator>
  <cp:lastModifiedBy>RNC Consulting LLC</cp:lastModifiedBy>
  <dcterms:created xsi:type="dcterms:W3CDTF">2011-04-26T19:23:05Z</dcterms:created>
  <dcterms:modified xsi:type="dcterms:W3CDTF">2020-03-03T18:18:37Z</dcterms:modified>
</cp:coreProperties>
</file>